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20C3702A-EA91-48F4-AF41-4BFB1961386B}" xr6:coauthVersionLast="47" xr6:coauthVersionMax="47" xr10:uidLastSave="{00000000-0000-0000-0000-000000000000}"/>
  <bookViews>
    <workbookView xWindow="-120" yWindow="-120" windowWidth="20730" windowHeight="11160" activeTab="4" xr2:uid="{00000000-000D-0000-FFFF-FFFF00000000}"/>
  </bookViews>
  <sheets>
    <sheet name="Data" sheetId="1" r:id="rId1"/>
    <sheet name="KPI" sheetId="3" r:id="rId2"/>
    <sheet name="KPI YOY" sheetId="6" r:id="rId3"/>
    <sheet name="layout" sheetId="2" r:id="rId4"/>
    <sheet name="DASHBOARD" sheetId="7" r:id="rId5"/>
  </sheets>
  <definedNames>
    <definedName name="_xlnm._FilterDatabase" localSheetId="1" hidden="1">KPI!$C$72:$D$78</definedName>
    <definedName name="_xlchart.v1.4" hidden="1">KPI!$D$33:$D$36</definedName>
    <definedName name="_xlchart.v1.5" hidden="1">KPI!$E$32</definedName>
    <definedName name="_xlchart.v1.6" hidden="1">KPI!$E$33:$E$36</definedName>
    <definedName name="_xlchart.v1.7" hidden="1">KPI!$D$33:$D$36</definedName>
    <definedName name="_xlchart.v1.8" hidden="1">KPI!$E$32</definedName>
    <definedName name="_xlchart.v1.9" hidden="1">KPI!$E$33:$E$36</definedName>
    <definedName name="_xlchart.v5.0" hidden="1">KPI!$C$43</definedName>
    <definedName name="_xlchart.v5.1" hidden="1">KPI!$C$44:$C$72</definedName>
    <definedName name="_xlchart.v5.10" hidden="1">KPI!$C$43</definedName>
    <definedName name="_xlchart.v5.11" hidden="1">KPI!$C$44:$C$72</definedName>
    <definedName name="_xlchart.v5.12" hidden="1">KPI!$D$43</definedName>
    <definedName name="_xlchart.v5.13" hidden="1">KPI!$D$44:$D$72</definedName>
    <definedName name="_xlchart.v5.2" hidden="1">KPI!$D$43</definedName>
    <definedName name="_xlchart.v5.3" hidden="1">KPI!$D$44:$D$72</definedName>
    <definedName name="SALES_REPORT">Table_1[#All]</definedName>
    <definedName name="Slicer_Region">#N/A</definedName>
    <definedName name="Slicer_Segment">#N/A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C74" i="3" l="1"/>
  <c r="C77" i="3"/>
  <c r="C78" i="3"/>
  <c r="C75" i="3"/>
  <c r="C73" i="3"/>
  <c r="C76" i="3"/>
  <c r="C45" i="3"/>
  <c r="C46" i="3"/>
  <c r="C47" i="3"/>
  <c r="C48" i="3"/>
  <c r="C49" i="3"/>
  <c r="C50" i="3"/>
  <c r="C51" i="3"/>
  <c r="C52" i="3"/>
  <c r="C53" i="3"/>
  <c r="C54" i="3"/>
  <c r="C55" i="3"/>
  <c r="C56" i="3"/>
  <c r="C57" i="3"/>
  <c r="C58" i="3"/>
  <c r="C59" i="3"/>
  <c r="C60" i="3"/>
  <c r="C61" i="3"/>
  <c r="C62" i="3"/>
  <c r="C63" i="3"/>
  <c r="C64" i="3"/>
  <c r="C65" i="3"/>
  <c r="C66" i="3"/>
  <c r="C67" i="3"/>
  <c r="C68" i="3"/>
  <c r="C44" i="3"/>
  <c r="D34" i="3"/>
  <c r="D35" i="3"/>
  <c r="D33"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02" i="3"/>
  <c r="F11" i="6"/>
  <c r="H102" i="3"/>
  <c r="D73" i="3"/>
  <c r="D76" i="3"/>
  <c r="D53" i="3"/>
  <c r="D54" i="3"/>
  <c r="D55" i="3"/>
  <c r="E35" i="3"/>
  <c r="B11" i="6"/>
  <c r="E11" i="6"/>
  <c r="K102" i="3"/>
  <c r="D74" i="3"/>
  <c r="D57" i="3"/>
  <c r="D56" i="3"/>
  <c r="D58" i="3"/>
  <c r="D52" i="3"/>
  <c r="D59" i="3"/>
  <c r="D48" i="3"/>
  <c r="D44" i="3"/>
  <c r="E33" i="3"/>
  <c r="C11" i="6"/>
  <c r="D65" i="3"/>
  <c r="D50" i="3"/>
  <c r="D67" i="3"/>
  <c r="E34" i="3"/>
  <c r="D11" i="6"/>
  <c r="E102" i="3"/>
  <c r="D75" i="3"/>
  <c r="D45" i="3"/>
  <c r="D61" i="3"/>
  <c r="D60" i="3"/>
  <c r="D46" i="3"/>
  <c r="D62" i="3"/>
  <c r="D47" i="3"/>
  <c r="D63" i="3"/>
  <c r="D64" i="3"/>
  <c r="E36" i="3"/>
  <c r="B102" i="3"/>
  <c r="D77" i="3"/>
  <c r="D49" i="3"/>
  <c r="D66" i="3"/>
  <c r="D51" i="3"/>
  <c r="D78" i="3"/>
  <c r="D68" i="3"/>
</calcChain>
</file>

<file path=xl/sharedStrings.xml><?xml version="1.0" encoding="utf-8"?>
<sst xmlns="http://schemas.openxmlformats.org/spreadsheetml/2006/main" count="130110" uniqueCount="10956">
  <si>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</si>
  <si>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</si>
  <si>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</si>
  <si>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</si>
  <si>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</si>
  <si>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</si>
  <si>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</si>
  <si>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</si>
  <si>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</si>
  <si>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</si>
  <si>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</si>
  <si>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</si>
  <si>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</si>
  <si>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</si>
  <si>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</si>
  <si>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</si>
  <si>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</si>
  <si>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</si>
  <si>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</si>
  <si>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</si>
  <si>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</si>
  <si>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</si>
  <si>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</si>
  <si>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</si>
  <si>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</si>
  <si>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</si>
  <si>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</si>
  <si>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</si>
  <si>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</si>
  <si>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</si>
  <si>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</si>
  <si>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</si>
  <si>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</si>
  <si>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</si>
  <si>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</si>
  <si>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</si>
  <si>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</si>
  <si>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</si>
  <si>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</si>
  <si>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</si>
  <si>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</si>
  <si>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</si>
  <si>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</si>
  <si>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</si>
  <si>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</si>
  <si>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</si>
  <si>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</si>
  <si>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</si>
  <si>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</si>
  <si>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</si>
  <si>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</si>
  <si>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</si>
  <si>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</si>
  <si>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</si>
  <si>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</si>
  <si>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</si>
  <si>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</si>
  <si>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</si>
  <si>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</si>
  <si>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</si>
  <si>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</si>
  <si>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</si>
  <si>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</si>
  <si>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</si>
  <si>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</si>
  <si>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</si>
  <si>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</si>
  <si>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</si>
  <si>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</si>
  <si>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</si>
  <si>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</si>
  <si>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</si>
  <si>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</si>
  <si>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</si>
  <si>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</si>
  <si>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</si>
  <si>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</si>
  <si>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</si>
  <si>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</si>
  <si>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</si>
  <si>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</si>
  <si>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</si>
  <si>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</si>
  <si>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</si>
  <si>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</si>
  <si>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</si>
  <si>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</si>
  <si>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</si>
  <si>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</si>
  <si>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</si>
  <si>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</si>
  <si>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</si>
  <si>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</si>
  <si>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</si>
  <si>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</si>
  <si>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</si>
  <si>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</si>
  <si>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</si>
  <si>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</si>
  <si>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</si>
  <si>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</si>
  <si>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</si>
  <si>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</si>
  <si>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</si>
  <si>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</si>
  <si>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</si>
  <si>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</si>
  <si>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</si>
  <si>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</si>
  <si>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</si>
  <si>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</si>
  <si>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</si>
  <si>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</si>
  <si>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</si>
  <si>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</si>
  <si>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</si>
  <si>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</si>
  <si>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</si>
  <si>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</si>
  <si>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</si>
  <si>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</si>
  <si>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</si>
  <si>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</si>
  <si>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</si>
  <si>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</si>
  <si>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</si>
  <si>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</si>
  <si>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</si>
  <si>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</si>
  <si>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</si>
  <si>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</si>
  <si>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</si>
  <si>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</si>
  <si>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</si>
  <si>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</si>
  <si>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</si>
  <si>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</si>
  <si>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</si>
  <si>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</si>
  <si>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</si>
  <si>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</si>
  <si>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</si>
  <si>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</si>
  <si>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</si>
  <si>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</si>
  <si>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</si>
  <si>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</si>
  <si>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</si>
  <si>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</si>
  <si>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</si>
  <si>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</si>
  <si>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</si>
  <si>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</si>
  <si>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</si>
  <si>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</si>
  <si>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</si>
  <si>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</si>
  <si>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</si>
  <si>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</si>
  <si>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</si>
  <si>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</si>
  <si>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</si>
  <si>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</si>
  <si>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</si>
  <si>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</si>
  <si>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</si>
  <si>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</si>
  <si>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</si>
  <si>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</si>
  <si>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</si>
  <si>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</si>
  <si>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</si>
  <si>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</si>
  <si>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</si>
  <si>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</si>
  <si>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</si>
  <si>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</si>
  <si>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</si>
  <si>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</si>
  <si>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</si>
  <si>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</si>
  <si>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</si>
  <si>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</si>
  <si>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</si>
  <si>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</si>
  <si>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</si>
  <si>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</si>
  <si>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</si>
  <si>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</si>
  <si>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</si>
  <si>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</si>
  <si>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</si>
  <si>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</si>
  <si>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</si>
  <si>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</si>
  <si>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</si>
  <si>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</si>
  <si>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</si>
  <si>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</si>
  <si>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</si>
  <si>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</si>
  <si>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</si>
  <si>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</si>
  <si>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</si>
  <si>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</si>
  <si>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</si>
  <si>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</si>
  <si>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</si>
  <si>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</si>
  <si>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</si>
  <si>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</si>
  <si>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</si>
  <si>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</si>
  <si>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</si>
  <si>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</si>
  <si>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</si>
  <si>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</si>
  <si>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</si>
  <si>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</si>
  <si>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</si>
  <si>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</si>
  <si>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</si>
  <si>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</si>
  <si>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</si>
  <si>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</si>
  <si>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</si>
  <si>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</si>
  <si>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</si>
  <si>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</si>
  <si>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</si>
  <si>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</si>
  <si>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</si>
  <si>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</si>
  <si>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</si>
  <si>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</si>
  <si>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</si>
  <si>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</si>
  <si>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</si>
  <si>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</si>
  <si>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</si>
  <si>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</si>
  <si>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</si>
  <si>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</si>
  <si>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</si>
  <si>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</si>
  <si>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</si>
  <si>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</si>
  <si>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</si>
  <si>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</si>
  <si>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</si>
  <si>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</si>
  <si>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</si>
  <si>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</si>
  <si>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</si>
  <si>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</si>
  <si>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</si>
  <si>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</si>
  <si>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</si>
  <si>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</si>
  <si>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</si>
  <si>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</si>
  <si>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</si>
  <si>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</si>
  <si>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</si>
  <si>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</si>
  <si>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</si>
  <si>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</si>
  <si>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</si>
  <si>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</si>
  <si>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</si>
  <si>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</si>
  <si>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</si>
  <si>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</si>
  <si>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</si>
  <si>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</si>
  <si>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</si>
  <si>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</si>
  <si>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</si>
  <si>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</si>
  <si>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</si>
  <si>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</si>
  <si>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</si>
  <si>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</si>
  <si>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</si>
  <si>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</si>
  <si>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</si>
  <si>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</si>
  <si>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</si>
  <si>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</si>
  <si>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</si>
  <si>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</si>
  <si>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</si>
  <si>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</si>
  <si>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</si>
  <si>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</si>
  <si>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</si>
  <si>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</si>
  <si>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</si>
  <si>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</si>
  <si>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</si>
  <si>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</si>
  <si>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</si>
  <si>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</si>
  <si>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</si>
  <si>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</si>
  <si>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</si>
  <si>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</si>
  <si>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</si>
  <si>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</si>
  <si>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</si>
  <si>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</si>
  <si>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</si>
  <si>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</si>
  <si>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</si>
  <si>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</si>
  <si>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</si>
  <si>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</si>
  <si>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</si>
  <si>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</si>
  <si>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</si>
  <si>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</si>
  <si>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</si>
  <si>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</si>
  <si>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</si>
  <si>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</si>
  <si>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</si>
  <si>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</si>
  <si>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</si>
  <si>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</si>
  <si>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</si>
  <si>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</si>
  <si>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</si>
  <si>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</si>
  <si>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</si>
  <si>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</si>
  <si>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</si>
  <si>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</si>
  <si>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</si>
  <si>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</si>
  <si>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</si>
  <si>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</si>
  <si>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</si>
  <si>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</si>
  <si>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</si>
  <si>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</si>
  <si>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</si>
  <si>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</si>
  <si>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</si>
  <si>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</si>
  <si>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</si>
  <si>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</si>
  <si>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</si>
  <si>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</si>
  <si>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</si>
  <si>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</si>
  <si>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</si>
  <si>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</si>
  <si>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</si>
  <si>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</si>
  <si>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</si>
  <si>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</si>
  <si>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</si>
  <si>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</si>
  <si>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</si>
  <si>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</si>
  <si>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</si>
  <si>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</si>
  <si>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</si>
  <si>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</si>
  <si>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</si>
  <si>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</si>
  <si>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</si>
  <si>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</si>
  <si>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</si>
  <si>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</si>
  <si>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</si>
  <si>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</si>
  <si>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</si>
  <si>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</si>
  <si>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</si>
  <si>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</si>
  <si>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</si>
  <si>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</si>
  <si>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</si>
  <si>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</si>
  <si>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</si>
  <si>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</si>
  <si>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</si>
  <si>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</si>
  <si>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</si>
  <si>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</si>
  <si>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</si>
  <si>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</si>
  <si>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</si>
  <si>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</si>
  <si>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</si>
  <si>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</si>
  <si>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</si>
  <si>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</si>
  <si>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</si>
  <si>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</si>
  <si>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</si>
  <si>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</si>
  <si>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</si>
  <si>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</si>
  <si>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</si>
  <si>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</si>
  <si>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</si>
  <si>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</si>
  <si>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</si>
  <si>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</si>
  <si>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</si>
  <si>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</si>
  <si>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</si>
  <si>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</si>
  <si>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</si>
  <si>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</si>
  <si>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</si>
  <si>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</si>
  <si>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</si>
  <si>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</si>
  <si>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</si>
  <si>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</si>
  <si>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</si>
  <si>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</si>
  <si>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</si>
  <si>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</si>
  <si>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</si>
  <si>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</si>
  <si>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</si>
  <si>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</si>
  <si>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</si>
  <si>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</si>
  <si>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</si>
  <si>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</si>
  <si>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</si>
  <si>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</si>
  <si>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</si>
  <si>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</si>
  <si>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</si>
  <si>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</si>
  <si>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</si>
  <si>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</si>
  <si>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</si>
  <si>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</si>
  <si>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</si>
  <si>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</si>
  <si>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</si>
  <si>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</si>
  <si>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</si>
  <si>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</si>
  <si>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</si>
  <si>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</si>
  <si>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</si>
  <si>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</si>
  <si>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</si>
  <si>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</si>
  <si>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</si>
  <si>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</si>
  <si>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</si>
  <si>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</si>
  <si>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</si>
  <si>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</si>
  <si>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</si>
  <si>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</si>
  <si>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</si>
  <si>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</si>
  <si>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</si>
  <si>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</si>
  <si>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</si>
  <si>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</si>
  <si>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</si>
  <si>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</si>
  <si>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</si>
  <si>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</si>
  <si>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</si>
  <si>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</si>
  <si>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</si>
  <si>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</si>
  <si>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</si>
  <si>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</si>
  <si>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</si>
  <si>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</si>
  <si>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</si>
  <si>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</si>
  <si>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</si>
  <si>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</si>
  <si>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</si>
  <si>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</si>
  <si>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</si>
  <si>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</si>
  <si>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</si>
  <si>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</si>
  <si>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</si>
  <si>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</si>
  <si>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</si>
  <si>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</si>
  <si>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</si>
  <si>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</si>
  <si>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</si>
  <si>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</si>
  <si>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</si>
  <si>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</si>
  <si>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</si>
  <si>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</si>
  <si>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</si>
  <si>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</si>
  <si>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</si>
  <si>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</si>
  <si>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</si>
  <si>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</si>
  <si>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</si>
  <si>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</si>
  <si>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</si>
  <si>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</si>
  <si>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</si>
  <si>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</si>
  <si>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</si>
  <si>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</si>
  <si>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</si>
  <si>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</si>
  <si>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</si>
  <si>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</si>
  <si>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</si>
  <si>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</si>
  <si>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</si>
  <si>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</si>
  <si>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</si>
  <si>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</si>
  <si>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</si>
  <si>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</si>
  <si>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</si>
  <si>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</si>
  <si>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</si>
  <si>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</si>
  <si>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</si>
  <si>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</si>
  <si>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</si>
  <si>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</si>
  <si>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</si>
  <si>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</si>
  <si>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</si>
  <si>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</si>
  <si>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</si>
  <si>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</si>
  <si>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</si>
  <si>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</si>
  <si>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</si>
  <si>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</si>
  <si>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</si>
  <si>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</si>
  <si>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</si>
  <si>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</si>
  <si>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</si>
  <si>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</si>
  <si>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</si>
  <si>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</si>
  <si>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</si>
  <si>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</si>
  <si>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</si>
  <si>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</si>
  <si>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</si>
  <si>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</si>
  <si>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</si>
  <si>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</si>
  <si>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</si>
  <si>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</si>
  <si>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</si>
  <si>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</si>
  <si>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</si>
  <si>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</si>
  <si>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</si>
  <si>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</si>
  <si>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</si>
  <si>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</si>
  <si>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</si>
  <si>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</si>
  <si>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</si>
  <si>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</si>
  <si>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</si>
  <si>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</si>
  <si>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</si>
  <si>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</si>
  <si>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</si>
  <si>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</si>
  <si>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</si>
  <si>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</si>
  <si>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</si>
  <si>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</si>
  <si>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</si>
  <si>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</si>
  <si>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</si>
  <si>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</si>
  <si>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</si>
  <si>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</si>
  <si>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</si>
  <si>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</si>
  <si>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</si>
  <si>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</si>
  <si>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</si>
  <si>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</si>
  <si>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</si>
  <si>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</si>
  <si>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</si>
  <si>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</si>
  <si>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</si>
  <si>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</si>
  <si>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</si>
  <si>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</si>
  <si>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</si>
  <si>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</si>
  <si>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</si>
  <si>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</si>
  <si>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</si>
  <si>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</si>
  <si>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</si>
  <si>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</si>
  <si>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</si>
  <si>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</si>
  <si>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</si>
  <si>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</si>
  <si>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</si>
  <si>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</si>
  <si>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</si>
  <si>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</si>
  <si>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</si>
  <si>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</si>
  <si>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</si>
  <si>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</si>
  <si>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</si>
  <si>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</si>
  <si>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</si>
  <si>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</si>
  <si>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</si>
  <si>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</si>
  <si>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</si>
  <si>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</si>
  <si>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</si>
  <si>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</si>
  <si>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</si>
  <si>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</si>
  <si>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</si>
  <si>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</si>
  <si>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</si>
  <si>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</si>
  <si>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</si>
  <si>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</si>
  <si>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</si>
  <si>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</si>
  <si>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</si>
  <si>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</si>
  <si>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</si>
  <si>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</si>
  <si>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</si>
  <si>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</si>
  <si>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</si>
  <si>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</si>
  <si>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</si>
  <si>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</si>
  <si>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</si>
  <si>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</si>
  <si>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</si>
  <si>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</si>
  <si>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</si>
  <si>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</si>
  <si>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</si>
  <si>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</si>
  <si>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</si>
  <si>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</si>
  <si>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</si>
  <si>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</si>
  <si>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</si>
  <si>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</si>
  <si>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</si>
  <si>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</si>
  <si>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</si>
  <si>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</si>
  <si>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</si>
  <si>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</si>
  <si>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</si>
  <si>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</si>
  <si>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</si>
  <si>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</si>
  <si>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</si>
  <si>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</si>
  <si>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</si>
  <si>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</si>
  <si>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</si>
  <si>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</si>
  <si>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</si>
  <si>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</si>
  <si>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</si>
  <si>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</si>
  <si>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</si>
  <si>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</si>
  <si>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</si>
  <si>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</si>
  <si>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</si>
  <si>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</si>
  <si>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</si>
  <si>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</si>
  <si>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</si>
  <si>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</si>
  <si>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</si>
  <si>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</si>
  <si>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</si>
  <si>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</si>
  <si>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</si>
  <si>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</si>
  <si>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</si>
  <si>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</si>
  <si>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</si>
  <si>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</si>
  <si>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</si>
  <si>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</si>
  <si>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</si>
  <si>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</si>
  <si>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</si>
  <si>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</si>
  <si>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</si>
  <si>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</si>
  <si>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</si>
  <si>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</si>
  <si>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</si>
  <si>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</si>
  <si>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</si>
  <si>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</si>
  <si>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</si>
  <si>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</si>
  <si>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</si>
  <si>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</si>
  <si>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</si>
  <si>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</si>
  <si>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</si>
  <si>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</si>
  <si>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</si>
  <si>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</si>
  <si>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</si>
  <si>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</si>
  <si>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</si>
  <si>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</si>
  <si>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</si>
  <si>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</si>
  <si>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</si>
  <si>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</si>
  <si>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</si>
  <si>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</si>
  <si>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</si>
  <si>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</si>
  <si>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</si>
  <si>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</si>
  <si>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</si>
  <si>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</si>
  <si>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</si>
  <si>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</si>
  <si>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</si>
  <si>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</si>
  <si>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</si>
  <si>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</si>
  <si>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</si>
  <si>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</si>
  <si>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</si>
  <si>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</si>
  <si>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</si>
  <si>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</si>
  <si>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</si>
  <si>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</si>
  <si>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</si>
  <si>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</si>
  <si>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</si>
  <si>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</si>
  <si>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</si>
  <si>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</si>
  <si>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</si>
  <si>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</si>
  <si>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</si>
  <si>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</si>
  <si>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</si>
  <si>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</si>
  <si>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</si>
  <si>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</si>
  <si>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</si>
  <si>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</si>
  <si>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</si>
  <si>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</si>
  <si>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</si>
  <si>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</si>
  <si>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</si>
  <si>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</si>
  <si>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</si>
  <si>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</si>
  <si>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</si>
  <si>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</si>
  <si>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</si>
  <si>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</si>
  <si>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</si>
  <si>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</si>
  <si>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</si>
  <si>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</si>
  <si>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</si>
  <si>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</si>
  <si>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</si>
  <si>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</si>
  <si>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</si>
  <si>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</si>
  <si>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</si>
  <si>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</si>
  <si>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</si>
  <si>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</si>
  <si>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</si>
  <si>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</si>
  <si>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</si>
  <si>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</si>
  <si>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</si>
  <si>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</si>
  <si>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</si>
  <si>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</si>
  <si>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</si>
  <si>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</si>
  <si>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</si>
  <si>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</si>
  <si>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</si>
  <si>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</si>
  <si>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</si>
  <si>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</si>
  <si>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</si>
  <si>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</si>
  <si>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</si>
  <si>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</si>
  <si>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</si>
  <si>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</si>
  <si>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</si>
  <si>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</si>
  <si>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</si>
  <si>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</si>
  <si>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</si>
  <si>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</si>
  <si>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</si>
  <si>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</si>
  <si>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</si>
  <si>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</si>
  <si>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</si>
  <si>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</si>
  <si>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</si>
  <si>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</si>
  <si>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</si>
  <si>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</si>
  <si>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</si>
  <si>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</si>
  <si>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</si>
  <si>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</si>
  <si>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</si>
  <si>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</si>
  <si>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</si>
  <si>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</si>
  <si>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</si>
  <si>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</si>
  <si>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</si>
  <si>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</si>
  <si>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</si>
  <si>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</si>
  <si>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</si>
  <si>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</si>
  <si>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</si>
  <si>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</si>
  <si>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</si>
  <si>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</si>
  <si>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</si>
  <si>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</si>
  <si>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</si>
  <si>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</si>
  <si>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</si>
  <si>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</si>
  <si>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</si>
  <si>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</si>
  <si>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</si>
  <si>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</si>
  <si>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</si>
  <si>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</si>
  <si>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</si>
  <si>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</si>
  <si>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</si>
  <si>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</si>
  <si>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</si>
  <si>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</si>
  <si>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</si>
  <si>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</si>
  <si>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</si>
  <si>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</si>
  <si>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</si>
  <si>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</si>
  <si>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</si>
  <si>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</si>
  <si>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</si>
  <si>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</si>
  <si>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</si>
  <si>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</si>
  <si>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</si>
  <si>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</si>
  <si>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</si>
  <si>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</si>
  <si>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</si>
  <si>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</si>
  <si>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</si>
  <si>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</si>
  <si>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</si>
  <si>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</si>
  <si>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</si>
  <si>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</si>
  <si>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</si>
  <si>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</si>
  <si>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</si>
  <si>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</si>
  <si>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</si>
  <si>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</si>
  <si>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</si>
  <si>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</si>
  <si>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</si>
  <si>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</si>
  <si>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</si>
  <si>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</si>
  <si>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</si>
  <si>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</si>
  <si>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</si>
  <si>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</si>
  <si>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</si>
  <si>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</si>
  <si>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</si>
  <si>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</si>
  <si>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</si>
  <si>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</si>
  <si>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</si>
  <si>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</si>
  <si>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</si>
  <si>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</si>
  <si>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</si>
  <si>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</si>
  <si>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</si>
  <si>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</si>
  <si>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</si>
  <si>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</si>
  <si>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</si>
  <si>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</si>
  <si>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</si>
  <si>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</si>
  <si>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</si>
  <si>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</si>
  <si>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</si>
  <si>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</si>
  <si>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</si>
  <si>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</si>
  <si>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</si>
  <si>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</si>
  <si>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</si>
  <si>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</si>
  <si>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</si>
  <si>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</si>
  <si>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</si>
  <si>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</si>
  <si>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</si>
  <si>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</si>
  <si>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</si>
  <si>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</si>
  <si>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</si>
  <si>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</si>
  <si>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</si>
  <si>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</si>
  <si>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</si>
  <si>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</si>
  <si>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</si>
  <si>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</si>
  <si>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</si>
  <si>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</si>
  <si>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</si>
  <si>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</si>
  <si>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</si>
  <si>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</si>
  <si>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</si>
  <si>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</si>
  <si>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</si>
  <si>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</si>
  <si>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</si>
  <si>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</si>
  <si>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</si>
  <si>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</si>
  <si>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</si>
  <si>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</si>
  <si>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</si>
  <si>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</si>
  <si>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</si>
  <si>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</si>
  <si>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</si>
  <si>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</si>
  <si>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</si>
  <si>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</si>
  <si>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</si>
  <si>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</si>
  <si>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</si>
  <si>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</si>
  <si>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</si>
  <si>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</si>
  <si>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</si>
  <si>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</si>
  <si>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</si>
  <si>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</si>
  <si>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</si>
  <si>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</si>
  <si>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</si>
  <si>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</si>
  <si>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</si>
  <si>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</si>
  <si>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</si>
  <si>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</si>
  <si>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</si>
  <si>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</si>
  <si>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</si>
  <si>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</si>
  <si>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</si>
  <si>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</si>
  <si>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</si>
  <si>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</si>
  <si>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</si>
  <si>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</si>
  <si>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</si>
  <si>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</si>
  <si>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</si>
  <si>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</si>
  <si>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</si>
  <si>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</si>
  <si>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</si>
  <si>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</si>
  <si>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</si>
  <si>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</si>
  <si>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</si>
  <si>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</si>
  <si>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</si>
  <si>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</si>
  <si>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</si>
  <si>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</si>
  <si>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</si>
  <si>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</si>
  <si>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</si>
  <si>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</si>
  <si>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</si>
  <si>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</si>
  <si>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</si>
  <si>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</si>
  <si>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</si>
  <si>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</si>
  <si>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</si>
  <si>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</si>
  <si>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</si>
  <si>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</si>
  <si>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</si>
  <si>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</si>
  <si>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</si>
  <si>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</si>
  <si>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</si>
  <si>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</si>
  <si>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</si>
  <si>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</si>
  <si>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</si>
  <si>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</si>
  <si>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</si>
  <si>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</si>
  <si>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</si>
  <si>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</si>
  <si>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</si>
  <si>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</si>
  <si>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</si>
  <si>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</si>
  <si>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</si>
  <si>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</si>
  <si>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</si>
  <si>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</si>
  <si>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</si>
  <si>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</si>
  <si>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</si>
  <si>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</si>
  <si>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</si>
  <si>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</si>
  <si>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</si>
  <si>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</si>
  <si>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</si>
  <si>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</si>
  <si>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</si>
  <si>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</si>
  <si>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</si>
  <si>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</si>
  <si>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</si>
  <si>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</si>
  <si>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</si>
  <si>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</si>
  <si>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</si>
  <si>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</si>
  <si>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</si>
  <si>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</si>
  <si>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</si>
  <si>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</si>
  <si>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</si>
  <si>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</si>
  <si>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</si>
  <si>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</si>
  <si>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</si>
  <si>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</si>
  <si>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</si>
  <si>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</si>
  <si>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</si>
  <si>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</si>
  <si>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</si>
  <si>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</si>
  <si>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</si>
  <si>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</si>
  <si>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</si>
  <si>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</si>
  <si>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</si>
  <si>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</si>
  <si>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</si>
  <si>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</si>
  <si>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</si>
  <si>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</si>
  <si>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</si>
  <si>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</si>
  <si>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</si>
  <si>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</si>
  <si>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</si>
  <si>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</si>
  <si>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</si>
  <si>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</si>
  <si>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</si>
  <si>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</si>
  <si>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</si>
  <si>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</si>
  <si>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</si>
  <si>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</si>
  <si>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</si>
  <si>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</si>
  <si>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</si>
  <si>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</si>
  <si>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</si>
  <si>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</si>
  <si>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</si>
  <si>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</si>
  <si>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</si>
  <si>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</si>
  <si>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</si>
  <si>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</si>
  <si>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</si>
  <si>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</si>
  <si>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</si>
  <si>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</si>
  <si>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</si>
  <si>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</si>
  <si>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</si>
  <si>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</si>
  <si>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</si>
  <si>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</si>
  <si>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</si>
  <si>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</si>
  <si>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</si>
  <si>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</si>
  <si>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</si>
  <si>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</si>
  <si>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</si>
  <si>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</si>
  <si>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</si>
  <si>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</si>
  <si>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</si>
  <si>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</si>
  <si>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</si>
  <si>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</si>
  <si>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</si>
  <si>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</si>
  <si>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</si>
  <si>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</si>
  <si>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</si>
  <si>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</si>
  <si>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</si>
  <si>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</si>
  <si>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</si>
  <si>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</si>
  <si>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</si>
  <si>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</si>
  <si>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</si>
  <si>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</si>
  <si>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</si>
  <si>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</si>
  <si>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</si>
  <si>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</si>
  <si>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</si>
  <si>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</si>
  <si>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</si>
  <si>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</si>
  <si>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</si>
  <si>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</si>
  <si>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</si>
  <si>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</si>
  <si>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</si>
  <si>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</si>
  <si>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</si>
  <si>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</si>
  <si>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</si>
  <si>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</si>
  <si>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</si>
  <si>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</si>
  <si>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</si>
  <si>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</si>
  <si>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</si>
  <si>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</si>
  <si>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</si>
  <si>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</si>
  <si>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</si>
  <si>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</si>
  <si>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</si>
  <si>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</si>
  <si>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</si>
  <si>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</si>
  <si>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</si>
  <si>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</si>
  <si>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</si>
  <si>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</si>
  <si>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</si>
  <si>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</si>
  <si>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</si>
  <si>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</si>
  <si>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</si>
  <si>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</si>
  <si>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</si>
  <si>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</si>
  <si>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</si>
  <si>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</si>
  <si>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</si>
  <si>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</si>
  <si>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</si>
  <si>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</si>
  <si>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</si>
  <si>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</si>
  <si>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</si>
  <si>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</si>
  <si>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</si>
  <si>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</si>
  <si>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</si>
  <si>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</si>
  <si>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</si>
  <si>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</si>
  <si>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</si>
  <si>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</si>
  <si>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</si>
  <si>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</si>
  <si>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</si>
  <si>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</si>
  <si>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</si>
  <si>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</si>
  <si>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</si>
  <si>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</si>
  <si>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</si>
  <si>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</si>
  <si>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</si>
  <si>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</si>
  <si>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</si>
  <si>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</si>
  <si>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</si>
  <si>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</si>
  <si>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</si>
  <si>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</si>
  <si>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</si>
  <si>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</si>
  <si>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</si>
  <si>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</si>
  <si>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</si>
  <si>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</si>
  <si>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</si>
  <si>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</si>
  <si>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</si>
  <si>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</si>
  <si>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</si>
  <si>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</si>
  <si>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</si>
  <si>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</si>
  <si>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</si>
  <si>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</si>
  <si>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</si>
  <si>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</si>
  <si>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</si>
  <si>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</si>
  <si>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</si>
  <si>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</si>
  <si>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</si>
  <si>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</si>
  <si>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</si>
  <si>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</si>
  <si>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</si>
  <si>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</si>
  <si>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</si>
  <si>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</si>
  <si>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</si>
  <si>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</si>
  <si>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</si>
  <si>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</si>
  <si>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</si>
  <si>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</si>
  <si>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</si>
  <si>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</si>
  <si>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</si>
  <si>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</si>
  <si>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</si>
  <si>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</si>
  <si>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</si>
  <si>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</si>
  <si>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</si>
  <si>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</si>
  <si>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</si>
  <si>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</si>
  <si>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</si>
  <si>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</si>
  <si>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</si>
  <si>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</si>
  <si>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</si>
  <si>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</si>
  <si>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</si>
  <si>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</si>
  <si>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</si>
  <si>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</si>
  <si>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</si>
  <si>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</si>
  <si>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</si>
  <si>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</si>
  <si>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</si>
  <si>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</si>
  <si>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</si>
  <si>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</si>
  <si>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</si>
  <si>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</si>
  <si>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</si>
  <si>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</si>
  <si>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</si>
  <si>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</si>
  <si>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</si>
  <si>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</si>
  <si>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</si>
  <si>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</si>
  <si>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</si>
  <si>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</si>
  <si>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</si>
  <si>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</si>
  <si>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</si>
  <si>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</si>
  <si>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</si>
  <si>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</si>
  <si>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</si>
  <si>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</si>
  <si>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</si>
  <si>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</si>
  <si>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</si>
  <si>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</si>
  <si>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</si>
  <si>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</si>
  <si>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</si>
  <si>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</si>
  <si>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</si>
  <si>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</si>
  <si>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</si>
  <si>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</si>
  <si>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</si>
  <si>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</si>
  <si>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</si>
  <si>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</si>
  <si>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</si>
  <si>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</si>
  <si>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</si>
  <si>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</si>
  <si>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</si>
  <si>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</si>
  <si>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</si>
  <si>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</si>
  <si>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</si>
  <si>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</si>
  <si>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</si>
  <si>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</si>
  <si>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</si>
  <si>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</si>
  <si>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</si>
  <si>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</si>
  <si>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</si>
  <si>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</si>
  <si>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</si>
  <si>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</si>
  <si>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</si>
  <si>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</si>
  <si>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</si>
  <si>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</si>
  <si>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</si>
  <si>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</si>
  <si>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</si>
  <si>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</si>
  <si>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</si>
  <si>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</si>
  <si>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</si>
  <si>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</si>
  <si>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</si>
  <si>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</si>
  <si>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</si>
  <si>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</si>
  <si>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</si>
  <si>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</si>
  <si>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</si>
  <si>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</si>
  <si>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</si>
  <si>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</si>
  <si>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</si>
  <si>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</si>
  <si>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</si>
  <si>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</si>
  <si>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</si>
  <si>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</si>
  <si>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</si>
  <si>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</si>
  <si>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</si>
  <si>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</si>
  <si>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</si>
  <si>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</si>
  <si>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</si>
  <si>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</si>
  <si>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</si>
  <si>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</si>
  <si>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</si>
  <si>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</si>
  <si>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</si>
  <si>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</si>
  <si>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</si>
  <si>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</si>
  <si>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</si>
  <si>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</si>
  <si>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</si>
  <si>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</si>
  <si>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</si>
  <si>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</si>
  <si>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</si>
  <si>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</si>
  <si>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</si>
  <si>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</si>
  <si>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</si>
  <si>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</si>
  <si>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</si>
  <si>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</si>
  <si>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</si>
  <si>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</si>
  <si>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</si>
  <si>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</si>
  <si>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</si>
  <si>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</si>
  <si>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</si>
  <si>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</si>
  <si>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</si>
  <si>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</si>
  <si>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</si>
  <si>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</si>
  <si>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</si>
  <si>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</si>
  <si>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</si>
  <si>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</si>
  <si>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</si>
  <si>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</si>
  <si>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</si>
  <si>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</si>
  <si>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</si>
  <si>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</si>
  <si>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</si>
  <si>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</si>
  <si>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</si>
  <si>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</si>
  <si>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</si>
  <si>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</si>
  <si>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</si>
  <si>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</si>
  <si>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</si>
  <si>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</si>
  <si>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</si>
  <si>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</si>
  <si>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</si>
  <si>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</si>
  <si>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</si>
  <si>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</si>
  <si>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</si>
  <si>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</si>
  <si>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</si>
  <si>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</si>
  <si>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</si>
  <si>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</si>
  <si>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</si>
  <si>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</si>
  <si>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</si>
  <si>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</si>
  <si>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</si>
  <si>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</si>
  <si>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</si>
  <si>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</si>
  <si>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</si>
  <si>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</si>
  <si>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</si>
  <si>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</si>
  <si>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</si>
  <si>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</si>
  <si>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</si>
  <si>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</si>
  <si>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</si>
  <si>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</si>
  <si>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</si>
  <si>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</si>
  <si>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</si>
  <si>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</si>
  <si>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</si>
  <si>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</si>
  <si>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</si>
  <si>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</si>
  <si>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</si>
  <si>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</si>
  <si>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</si>
  <si>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</si>
  <si>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</si>
  <si>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</si>
  <si>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</si>
  <si>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</si>
  <si>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</si>
  <si>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</si>
  <si>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</si>
  <si>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</si>
  <si>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</si>
  <si>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</si>
  <si>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</si>
  <si>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</si>
  <si>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</si>
  <si>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</si>
  <si>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</si>
  <si>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</si>
  <si>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</si>
  <si>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</si>
  <si>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</si>
  <si>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</si>
  <si>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</si>
  <si>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</si>
  <si>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</si>
  <si>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</si>
  <si>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</si>
  <si>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</si>
  <si>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</si>
  <si>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</si>
  <si>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</si>
  <si>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</si>
  <si>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</si>
  <si>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</si>
  <si>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</si>
  <si>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</si>
  <si>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</si>
  <si>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</si>
  <si>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</si>
  <si>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</si>
  <si>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</si>
  <si>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</si>
  <si>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</si>
  <si>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</si>
  <si>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</si>
  <si>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</si>
  <si>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</si>
  <si>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</si>
  <si>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</si>
  <si>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</si>
  <si>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</si>
  <si>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</si>
  <si>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</si>
  <si>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</si>
  <si>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</si>
  <si>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</si>
  <si>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</si>
  <si>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</si>
  <si>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</si>
  <si>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</si>
  <si>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</si>
  <si>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</si>
  <si>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</si>
  <si>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</si>
  <si>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</si>
  <si>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</si>
  <si>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</si>
  <si>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</si>
  <si>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</si>
  <si>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</si>
  <si>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</si>
  <si>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</si>
  <si>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</si>
  <si>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</si>
  <si>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</si>
  <si>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</si>
  <si>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</si>
  <si>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</si>
  <si>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</si>
  <si>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</si>
  <si>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</si>
  <si>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</si>
  <si>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</si>
  <si>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</si>
  <si>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</si>
  <si>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</si>
  <si>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</si>
  <si>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</si>
  <si>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</si>
  <si>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</si>
  <si>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</si>
  <si>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</si>
  <si>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</si>
  <si>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</si>
  <si>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</si>
  <si>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</si>
  <si>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</si>
  <si>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</si>
  <si>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</si>
  <si>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</si>
  <si>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</si>
  <si>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</si>
  <si>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</si>
  <si>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</si>
  <si>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</si>
  <si>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</si>
  <si>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</si>
  <si>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</si>
  <si>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</si>
  <si>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</si>
  <si>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</si>
  <si>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</si>
  <si>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</si>
  <si>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</si>
  <si>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</si>
  <si>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</si>
  <si>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</si>
  <si>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</si>
  <si>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</si>
  <si>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</si>
  <si>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</si>
  <si>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</si>
  <si>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</si>
  <si>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</si>
  <si>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</si>
  <si>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</si>
  <si>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</si>
  <si>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</si>
  <si>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</si>
  <si>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</si>
  <si>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</si>
  <si>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</si>
  <si>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</si>
  <si>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</si>
  <si>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</si>
  <si>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</si>
  <si>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</si>
  <si>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</si>
  <si>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</si>
  <si>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</si>
  <si>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</si>
  <si>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</si>
  <si>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</si>
  <si>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</si>
  <si>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</si>
  <si>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</si>
  <si>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</si>
  <si>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</si>
  <si>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</si>
  <si>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</si>
  <si>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</si>
  <si>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</si>
  <si>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</si>
  <si>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</si>
  <si>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</si>
  <si>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</si>
  <si>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</si>
  <si>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</si>
  <si>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</si>
  <si>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</si>
  <si>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</si>
  <si>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</si>
  <si>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</si>
  <si>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</si>
  <si>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</si>
  <si>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</si>
  <si>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</si>
  <si>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</si>
  <si>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</si>
  <si>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</si>
  <si>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</si>
  <si>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</si>
  <si>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</si>
  <si>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</si>
  <si>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</si>
  <si>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</si>
  <si>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</si>
  <si>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</si>
  <si>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</si>
  <si>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</si>
  <si>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</si>
  <si>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</si>
  <si>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</si>
  <si>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</si>
  <si>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</si>
  <si>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</si>
  <si>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</si>
  <si>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</si>
  <si>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</si>
  <si>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</si>
  <si>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</si>
  <si>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</si>
  <si>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</si>
  <si>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</si>
  <si>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</si>
  <si>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</si>
  <si>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</si>
  <si>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</si>
  <si>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</si>
  <si>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</si>
  <si>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</si>
  <si>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</si>
  <si>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</si>
  <si>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</si>
  <si>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</si>
  <si>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</si>
  <si>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</si>
  <si>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</si>
  <si>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</si>
  <si>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</si>
  <si>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</si>
  <si>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</si>
  <si>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</si>
  <si>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</si>
  <si>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</si>
  <si>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</si>
  <si>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</si>
  <si>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</si>
  <si>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</si>
  <si>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</si>
  <si>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</si>
  <si>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</si>
  <si>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</si>
  <si>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</si>
  <si>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</si>
  <si>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</si>
  <si>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</si>
  <si>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</si>
  <si>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</si>
  <si>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</si>
  <si>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</si>
  <si>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</si>
  <si>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</si>
  <si>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</si>
  <si>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</si>
  <si>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</si>
  <si>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</si>
  <si>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</si>
  <si>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</si>
  <si>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</si>
  <si>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</si>
  <si>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</si>
  <si>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</si>
  <si>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</si>
  <si>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</si>
  <si>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</si>
  <si>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</si>
  <si>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</si>
  <si>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</si>
  <si>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</si>
  <si>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</si>
  <si>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</si>
  <si>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</si>
  <si>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</si>
  <si>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</si>
  <si>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</si>
  <si>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</si>
  <si>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</si>
  <si>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</si>
  <si>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</si>
  <si>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</si>
  <si>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</si>
  <si>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</si>
  <si>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</si>
  <si>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</si>
  <si>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</si>
  <si>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</si>
  <si>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</si>
  <si>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</si>
  <si>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</si>
  <si>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</si>
  <si>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</si>
  <si>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</si>
  <si>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</si>
  <si>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</si>
  <si>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</si>
  <si>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</si>
  <si>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</si>
  <si>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</si>
  <si>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</si>
  <si>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</si>
  <si>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</si>
  <si>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</si>
  <si>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</si>
  <si>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</si>
  <si>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</si>
  <si>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</si>
  <si>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</si>
  <si>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</si>
  <si>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</si>
  <si>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</si>
  <si>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</si>
  <si>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</si>
  <si>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</si>
  <si>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</si>
  <si>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</si>
  <si>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</si>
  <si>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</si>
  <si>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</si>
  <si>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</si>
  <si>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</si>
  <si>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</si>
  <si>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</si>
  <si>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</si>
  <si>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</si>
  <si>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</si>
  <si>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</si>
  <si>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</si>
  <si>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</si>
  <si>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</si>
  <si>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</si>
  <si>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</si>
  <si>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</si>
  <si>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</si>
  <si>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</si>
  <si>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</si>
  <si>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</si>
  <si>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</si>
  <si>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</si>
  <si>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</si>
  <si>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</si>
  <si>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</si>
  <si>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</si>
  <si>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</si>
  <si>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</si>
  <si>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</si>
  <si>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</si>
  <si>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</si>
  <si>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</si>
  <si>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</si>
  <si>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</si>
  <si>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</si>
  <si>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</si>
  <si>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</si>
  <si>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</si>
  <si>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</si>
  <si>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</si>
  <si>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</si>
  <si>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</si>
  <si>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</si>
  <si>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</si>
  <si>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</si>
  <si>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</si>
  <si>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</si>
  <si>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</si>
  <si>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</si>
  <si>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</si>
  <si>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</si>
  <si>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</si>
  <si>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</si>
  <si>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</si>
  <si>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</si>
  <si>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</si>
  <si>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</si>
  <si>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</si>
  <si>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</si>
  <si>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</si>
  <si>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</si>
  <si>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</si>
  <si>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</si>
  <si>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</si>
  <si>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</si>
  <si>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</si>
  <si>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</si>
  <si>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</si>
  <si>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</si>
  <si>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</si>
  <si>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</si>
  <si>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</si>
  <si>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</si>
  <si>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</si>
  <si>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</si>
  <si>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</si>
  <si>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</si>
  <si>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</si>
  <si>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</si>
  <si>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</si>
  <si>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</si>
  <si>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</si>
  <si>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</si>
  <si>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</si>
  <si>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</si>
  <si>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</si>
  <si>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</si>
  <si>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</si>
  <si>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</si>
  <si>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</si>
  <si>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</si>
  <si>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</si>
  <si>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</si>
  <si>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</si>
  <si>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</si>
  <si>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</si>
  <si>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</si>
  <si>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</si>
  <si>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</si>
  <si>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</si>
  <si>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</si>
  <si>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</si>
  <si>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</si>
  <si>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</si>
  <si>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</si>
  <si>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</si>
  <si>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</si>
  <si>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</si>
  <si>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</si>
  <si>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</si>
  <si>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</si>
  <si>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</si>
  <si>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</si>
  <si>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</si>
  <si>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</si>
  <si>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</si>
  <si>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</si>
  <si>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</si>
  <si>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</si>
  <si>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</si>
  <si>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</si>
  <si>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</si>
  <si>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</si>
  <si>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</si>
  <si>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</si>
  <si>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</si>
  <si>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</si>
  <si>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</si>
  <si>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</si>
  <si>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</si>
  <si>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</si>
  <si>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</si>
  <si>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</si>
  <si>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</si>
  <si>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</si>
  <si>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</si>
  <si>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</si>
  <si>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</si>
  <si>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</si>
  <si>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</si>
  <si>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</si>
  <si>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</si>
  <si>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</si>
  <si>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</si>
  <si>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</si>
  <si>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</si>
  <si>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</si>
  <si>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</si>
  <si>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</si>
  <si>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</si>
  <si>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</si>
  <si>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</si>
  <si>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</si>
  <si>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</si>
  <si>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</si>
  <si>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</si>
  <si>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</si>
  <si>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</si>
  <si>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</si>
  <si>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</si>
  <si>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</si>
  <si>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</si>
  <si>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</si>
  <si>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</si>
  <si>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</si>
  <si>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</si>
  <si>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</si>
  <si>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</si>
  <si>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</si>
  <si>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</si>
  <si>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</si>
  <si>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</si>
  <si>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</si>
  <si>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</si>
  <si>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</si>
  <si>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</si>
  <si>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</si>
  <si>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</si>
  <si>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</si>
  <si>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</si>
  <si>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</si>
  <si>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</si>
  <si>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</si>
  <si>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</si>
  <si>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</si>
  <si>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</si>
  <si>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</si>
  <si>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</si>
  <si>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</si>
  <si>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</si>
  <si>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</si>
  <si>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</si>
  <si>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</si>
  <si>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</si>
  <si>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</si>
  <si>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</si>
  <si>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</si>
  <si>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</si>
  <si>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</si>
  <si>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</si>
  <si>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</si>
  <si>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</si>
  <si>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</si>
  <si>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</si>
  <si>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</si>
  <si>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</si>
  <si>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</si>
  <si>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</si>
  <si>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</si>
  <si>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</si>
  <si>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</si>
  <si>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</si>
  <si>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</si>
  <si>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</si>
  <si>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</si>
  <si>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</si>
  <si>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</si>
  <si>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</si>
  <si>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</si>
  <si>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</si>
  <si>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</si>
  <si>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</si>
  <si>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</si>
  <si>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</si>
  <si>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</si>
  <si>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</si>
  <si>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</si>
  <si>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</si>
  <si>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</si>
  <si>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</si>
  <si>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</si>
  <si>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</si>
  <si>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</si>
  <si>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</si>
  <si>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</si>
  <si>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</si>
  <si>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</si>
  <si>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</si>
  <si>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</si>
  <si>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</si>
  <si>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</si>
  <si>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</si>
  <si>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</si>
  <si>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</si>
  <si>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</si>
  <si>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</si>
  <si>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</si>
  <si>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</si>
  <si>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</si>
  <si>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</si>
  <si>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</si>
  <si>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</si>
  <si>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</si>
  <si>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</si>
  <si>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</si>
  <si>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</si>
  <si>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</si>
  <si>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</si>
  <si>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</si>
  <si>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</si>
  <si>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</si>
  <si>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</si>
  <si>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</si>
  <si>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</si>
  <si>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</si>
  <si>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</si>
  <si>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</si>
  <si>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</si>
  <si>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</si>
  <si>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</si>
  <si>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</si>
  <si>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</si>
  <si>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</si>
  <si>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</si>
  <si>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</si>
  <si>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</si>
  <si>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</si>
  <si>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</si>
  <si>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</si>
  <si>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</si>
  <si>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</si>
  <si>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</si>
  <si>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</si>
  <si>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</si>
  <si>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</si>
  <si>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</si>
  <si>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</si>
  <si>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</si>
  <si>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</si>
  <si>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</si>
  <si>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</si>
  <si>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</si>
  <si>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</si>
  <si>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</si>
  <si>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</si>
  <si>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</si>
  <si>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</si>
  <si>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</si>
  <si>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</si>
  <si>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</si>
  <si>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</si>
  <si>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</si>
  <si>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</si>
  <si>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</si>
  <si>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</si>
  <si>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</si>
  <si>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</si>
  <si>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</si>
  <si>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</si>
  <si>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</si>
  <si>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</si>
  <si>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</si>
  <si>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</si>
  <si>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</si>
  <si>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</si>
  <si>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</si>
  <si>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</si>
  <si>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</si>
  <si>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</si>
  <si>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</si>
  <si>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</si>
  <si>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</si>
  <si>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</si>
  <si>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</si>
  <si>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</si>
  <si>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</si>
  <si>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</si>
  <si>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</si>
  <si>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</si>
  <si>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</si>
  <si>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</si>
  <si>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</si>
  <si>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</si>
  <si>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</si>
  <si>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</si>
  <si>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</si>
  <si>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</si>
  <si>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</si>
  <si>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</si>
  <si>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</si>
  <si>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</si>
  <si>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</si>
  <si>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</si>
  <si>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</si>
  <si>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</si>
  <si>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</si>
  <si>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</si>
  <si>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</si>
  <si>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</si>
  <si>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</si>
  <si>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</si>
  <si>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</si>
  <si>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</si>
  <si>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</si>
  <si>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</si>
  <si>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</si>
  <si>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</si>
  <si>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</si>
  <si>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</si>
  <si>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</si>
  <si>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</si>
  <si>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</si>
  <si>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</si>
  <si>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</si>
  <si>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</si>
  <si>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</si>
  <si>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</si>
  <si>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</si>
  <si>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</si>
  <si>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</si>
  <si>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</si>
  <si>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</si>
  <si>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</si>
  <si>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</si>
  <si>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</si>
  <si>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</si>
  <si>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</si>
  <si>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</si>
  <si>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</si>
  <si>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</si>
  <si>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</si>
  <si>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</si>
  <si>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</si>
  <si>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</si>
  <si>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</si>
  <si>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</si>
  <si>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</si>
  <si>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</si>
  <si>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</si>
  <si>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</si>
  <si>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</si>
  <si>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</si>
  <si>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</si>
  <si>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</si>
  <si>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</si>
  <si>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</si>
  <si>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</si>
  <si>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</si>
  <si>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</si>
  <si>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</si>
  <si>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</si>
  <si>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</si>
  <si>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</si>
  <si>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</si>
  <si>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</si>
  <si>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</si>
  <si>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</si>
  <si>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</si>
  <si>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</si>
  <si>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</si>
  <si>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</si>
  <si>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</si>
  <si>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</si>
  <si>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</si>
  <si>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</si>
  <si>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</si>
  <si>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</si>
  <si>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</si>
  <si>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</si>
  <si>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</si>
  <si>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</si>
  <si>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</si>
  <si>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</si>
  <si>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</si>
  <si>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</si>
  <si>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</si>
  <si>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</si>
  <si>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</si>
  <si>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</si>
  <si>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</si>
  <si>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</si>
  <si>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</si>
  <si>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</si>
  <si>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</si>
  <si>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</si>
  <si>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</si>
  <si>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</si>
  <si>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</si>
  <si>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</si>
  <si>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</si>
  <si>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</si>
  <si>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</si>
  <si>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</si>
  <si>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</si>
  <si>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</si>
  <si>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</si>
  <si>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</si>
  <si>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</si>
  <si>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</si>
  <si>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</si>
  <si>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</si>
  <si>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</si>
  <si>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</si>
  <si>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</si>
  <si>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</si>
  <si>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</si>
  <si>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</si>
  <si>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</si>
  <si>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</si>
  <si>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</si>
  <si>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</si>
  <si>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</si>
  <si>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</si>
  <si>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</si>
  <si>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</si>
  <si>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</si>
  <si>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</si>
  <si>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</si>
  <si>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</si>
  <si>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</si>
  <si>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</si>
  <si>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</si>
  <si>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</si>
  <si>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</si>
  <si>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</si>
  <si>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</si>
  <si>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</si>
  <si>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</si>
  <si>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</si>
  <si>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</si>
  <si>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</si>
  <si>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</si>
  <si>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</si>
  <si>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</si>
  <si>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</si>
  <si>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</si>
  <si>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</si>
  <si>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</si>
  <si>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</si>
  <si>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</si>
  <si>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</si>
  <si>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</si>
  <si>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</si>
  <si>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</si>
  <si>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</si>
  <si>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</si>
  <si>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</si>
  <si>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</si>
  <si>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</si>
  <si>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</si>
  <si>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</si>
  <si>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</si>
  <si>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</si>
  <si>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</si>
  <si>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</si>
  <si>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</si>
  <si>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</si>
  <si>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</si>
  <si>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</si>
  <si>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</si>
  <si>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</si>
  <si>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</si>
  <si>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</si>
  <si>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</si>
  <si>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</si>
  <si>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</si>
  <si>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</si>
  <si>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</si>
  <si>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</si>
  <si>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</si>
  <si>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</si>
  <si>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</si>
  <si>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</si>
  <si>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</si>
  <si>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</si>
  <si>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</si>
  <si>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</si>
  <si>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</si>
  <si>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</si>
  <si>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</si>
  <si>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</si>
  <si>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</si>
  <si>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</si>
  <si>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</si>
  <si>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</si>
  <si>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</si>
  <si>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</si>
  <si>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</si>
  <si>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</si>
  <si>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</si>
  <si>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</si>
  <si>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</si>
  <si>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</si>
  <si>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</si>
  <si>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</si>
  <si>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</si>
  <si>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</si>
  <si>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</si>
  <si>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</si>
  <si>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</si>
  <si>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</si>
  <si>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</si>
  <si>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</si>
  <si>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</si>
  <si>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</si>
  <si>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</si>
  <si>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</si>
  <si>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</si>
  <si>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</si>
  <si>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</si>
  <si>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</si>
  <si>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</si>
  <si>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</si>
  <si>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</si>
  <si>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</si>
  <si>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</si>
  <si>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</si>
  <si>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</si>
  <si>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</si>
  <si>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</si>
  <si>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</si>
  <si>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</si>
  <si>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</si>
  <si>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</si>
  <si>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</si>
  <si>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</si>
  <si>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</si>
  <si>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</si>
  <si>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</si>
  <si>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</si>
  <si>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</si>
  <si>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</si>
  <si>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</si>
  <si>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</si>
  <si>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</si>
  <si>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</si>
  <si>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</si>
  <si>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</si>
  <si>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</si>
  <si>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</si>
  <si>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</si>
  <si>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</si>
  <si>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</si>
  <si>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</si>
  <si>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</si>
  <si>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</si>
  <si>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</si>
  <si>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</si>
  <si>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</si>
  <si>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</si>
  <si>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</si>
  <si>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</si>
  <si>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</si>
  <si>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</si>
  <si>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</si>
  <si>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</si>
  <si>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</si>
  <si>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</si>
  <si>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</si>
  <si>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</si>
  <si>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</si>
  <si>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</si>
  <si>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</si>
  <si>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</si>
  <si>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</si>
  <si>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</si>
  <si>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</si>
  <si>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</si>
  <si>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</si>
  <si>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</si>
  <si>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</si>
  <si>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</si>
  <si>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</si>
  <si>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</si>
  <si>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</si>
  <si>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</si>
  <si>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</si>
  <si>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</si>
  <si>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</si>
  <si>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</si>
  <si>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</si>
  <si>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</si>
  <si>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</si>
  <si>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</si>
  <si>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</si>
  <si>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</si>
  <si>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</si>
  <si>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</si>
  <si>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</si>
  <si>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</si>
  <si>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</si>
  <si>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</si>
  <si>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</si>
  <si>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</si>
  <si>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</si>
  <si>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</si>
  <si>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</si>
  <si>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</si>
  <si>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</si>
  <si>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</si>
  <si>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</si>
  <si>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</si>
  <si>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</si>
  <si>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</si>
  <si>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</si>
  <si>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</si>
  <si>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</si>
  <si>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</si>
  <si>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</si>
  <si>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</si>
  <si>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</si>
  <si>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</si>
  <si>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</si>
  <si>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</si>
  <si>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</si>
  <si>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</si>
  <si>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</si>
  <si>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</si>
  <si>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</si>
  <si>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</si>
  <si>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</si>
  <si>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</si>
  <si>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</si>
  <si>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</si>
  <si>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</si>
  <si>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</si>
  <si>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</si>
  <si>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</si>
  <si>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</si>
  <si>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</si>
  <si>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</si>
  <si>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</si>
  <si>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</si>
  <si>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</si>
  <si>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</si>
  <si>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</si>
  <si>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</si>
  <si>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</si>
  <si>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</si>
  <si>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</si>
  <si>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</si>
  <si>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</si>
  <si>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</si>
  <si>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</si>
  <si>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</si>
  <si>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</si>
  <si>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</si>
  <si>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</si>
  <si>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</si>
  <si>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</si>
  <si>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</si>
  <si>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</si>
  <si>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</si>
  <si>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</si>
  <si>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</si>
  <si>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</si>
  <si>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</si>
  <si>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</si>
  <si>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</si>
  <si>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</si>
  <si>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</si>
  <si>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</si>
  <si>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</si>
  <si>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</si>
  <si>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</si>
  <si>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</si>
  <si>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</si>
  <si>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</si>
  <si>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</si>
  <si>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</si>
  <si>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</si>
  <si>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</si>
  <si>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</si>
  <si>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</si>
  <si>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</si>
  <si>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</si>
  <si>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</si>
  <si>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</si>
  <si>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</si>
  <si>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</si>
  <si>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</si>
  <si>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</si>
  <si>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</si>
  <si>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</si>
  <si>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</si>
  <si>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</si>
  <si>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</si>
  <si>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</si>
  <si>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</si>
  <si>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</si>
  <si>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</si>
  <si>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</si>
  <si>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</si>
  <si>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</si>
  <si>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</si>
  <si>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</si>
  <si>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</si>
  <si>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</si>
  <si>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</si>
  <si>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</si>
  <si>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</si>
  <si>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</si>
  <si>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</si>
  <si>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</si>
  <si>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</si>
  <si>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</si>
  <si>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</si>
  <si>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</si>
  <si>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</si>
  <si>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</si>
  <si>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</si>
  <si>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</si>
  <si>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</si>
  <si>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</si>
  <si>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</si>
  <si>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</si>
  <si>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</si>
  <si>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</si>
  <si>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</si>
  <si>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</si>
  <si>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</si>
  <si>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</si>
  <si>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</si>
  <si>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</si>
  <si>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</si>
  <si>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</si>
  <si>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</si>
  <si>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</si>
  <si>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</si>
  <si>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</si>
  <si>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</si>
  <si>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</si>
  <si>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</si>
  <si>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</si>
  <si>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</si>
  <si>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</si>
  <si>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</si>
  <si>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</si>
  <si>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</si>
  <si>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</si>
  <si>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</si>
  <si>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</si>
  <si>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</si>
  <si>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</si>
  <si>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</si>
  <si>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</si>
  <si>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</si>
  <si>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</si>
  <si>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</si>
  <si>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</si>
  <si>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</si>
  <si>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</si>
  <si>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</si>
  <si>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</si>
  <si>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</si>
  <si>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</si>
  <si>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</si>
  <si>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</si>
  <si>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</si>
  <si>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</si>
  <si>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</si>
  <si>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</si>
  <si>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</si>
  <si>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</si>
  <si>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</si>
  <si>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</si>
  <si>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</si>
  <si>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</si>
  <si>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</si>
  <si>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</si>
  <si>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</si>
  <si>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</si>
  <si>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</si>
  <si>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</si>
  <si>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</si>
  <si>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</si>
  <si>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</si>
  <si>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</si>
  <si>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</si>
  <si>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</si>
  <si>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</si>
  <si>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</si>
  <si>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</si>
  <si>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</si>
  <si>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</si>
  <si>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</si>
  <si>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</si>
  <si>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</si>
  <si>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</si>
  <si>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</si>
  <si>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</si>
  <si>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</si>
  <si>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</si>
  <si>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</si>
  <si>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</si>
  <si>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</si>
  <si>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</si>
  <si>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</si>
  <si>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</si>
  <si>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</si>
  <si>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</si>
  <si>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</si>
  <si>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</si>
  <si>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</si>
  <si>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</si>
  <si>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</si>
  <si>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</si>
  <si>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</si>
  <si>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</si>
  <si>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</si>
  <si>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</si>
  <si>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</si>
  <si>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</si>
  <si>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</si>
  <si>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</si>
  <si>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</si>
  <si>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</si>
  <si>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</si>
  <si>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</si>
  <si>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</si>
  <si>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</si>
  <si>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</si>
  <si>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</si>
  <si>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</si>
  <si>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</si>
  <si>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</si>
  <si>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</si>
  <si>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</si>
  <si>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</si>
  <si>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</si>
  <si>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</si>
  <si>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</si>
  <si>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</si>
  <si>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</si>
  <si>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</si>
  <si>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</si>
  <si>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</si>
  <si>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</si>
  <si>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</si>
  <si>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</si>
  <si>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</si>
  <si>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</si>
  <si>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</si>
  <si>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</si>
  <si>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</si>
  <si>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</si>
  <si>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</si>
  <si>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</si>
  <si>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</si>
  <si>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</si>
  <si>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</si>
  <si>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</si>
  <si>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</si>
  <si>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</si>
  <si>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</si>
  <si>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</si>
  <si>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</si>
  <si>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</si>
  <si>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</si>
  <si>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</si>
  <si>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</si>
  <si>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</si>
  <si>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</si>
  <si>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</si>
  <si>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</si>
  <si>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</si>
  <si>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</si>
  <si>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</si>
  <si>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</si>
  <si>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</si>
  <si>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</si>
  <si>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</si>
  <si>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</si>
  <si>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</si>
  <si>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</si>
  <si>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</si>
  <si>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</si>
  <si>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</si>
  <si>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</si>
  <si>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</si>
  <si>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</si>
  <si>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</si>
  <si>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</si>
  <si>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</si>
  <si>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</si>
  <si>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</si>
  <si>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</si>
  <si>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</si>
  <si>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</si>
  <si>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</si>
  <si>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</si>
  <si>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</si>
  <si>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</si>
  <si>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</si>
  <si>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</si>
  <si>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</si>
  <si>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</si>
  <si>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</si>
  <si>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</si>
  <si>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</si>
  <si>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</si>
  <si>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</si>
  <si>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</si>
  <si>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</si>
  <si>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</si>
  <si>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</si>
  <si>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</si>
  <si>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</si>
  <si>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</si>
  <si>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</si>
  <si>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</si>
  <si>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</si>
  <si>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</si>
  <si>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</si>
  <si>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</si>
  <si>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</si>
  <si>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</si>
  <si>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</si>
  <si>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</si>
  <si>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</si>
  <si>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</si>
  <si>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</si>
  <si>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</si>
  <si>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</si>
  <si>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</si>
  <si>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</si>
  <si>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</si>
  <si>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</si>
  <si>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</si>
  <si>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</si>
  <si>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</si>
  <si>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</si>
  <si>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</si>
  <si>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</si>
  <si>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</si>
  <si>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</si>
  <si>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</si>
  <si>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</si>
  <si>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</si>
  <si>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</si>
  <si>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</si>
  <si>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</si>
  <si>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</si>
  <si>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</si>
  <si>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</si>
  <si>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</si>
  <si>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</si>
  <si>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</si>
  <si>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</si>
  <si>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</si>
  <si>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</si>
  <si>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</si>
  <si>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</si>
  <si>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</si>
  <si>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</si>
  <si>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</si>
  <si>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</si>
  <si>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</si>
  <si>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</si>
  <si>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</si>
  <si>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</si>
  <si>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</si>
  <si>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</si>
  <si>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</si>
  <si>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</si>
  <si>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</si>
  <si>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</si>
  <si>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</si>
  <si>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</si>
  <si>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</si>
  <si>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</si>
  <si>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</si>
  <si>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</si>
  <si>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</si>
  <si>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</si>
  <si>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</si>
  <si>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</si>
  <si>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</si>
  <si>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</si>
  <si>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</si>
  <si>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</si>
  <si>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</si>
  <si>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</si>
  <si>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</si>
  <si>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</si>
  <si>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</si>
  <si>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</si>
  <si>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</si>
  <si>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</si>
  <si>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</si>
  <si>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</si>
  <si>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</si>
  <si>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</si>
  <si>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</si>
  <si>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</si>
  <si>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</si>
  <si>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</si>
  <si>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</si>
  <si>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</si>
  <si>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</si>
  <si>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</si>
  <si>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</si>
  <si>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</si>
  <si>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</si>
  <si>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</si>
  <si>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</si>
  <si>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</si>
  <si>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</si>
  <si>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</si>
  <si>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</si>
  <si>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</si>
  <si>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</si>
  <si>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</si>
  <si>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</si>
  <si>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</si>
  <si>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</si>
  <si>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</si>
  <si>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</si>
  <si>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</si>
  <si>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</si>
  <si>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</si>
  <si>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</si>
  <si>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</si>
  <si>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</si>
  <si>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</si>
  <si>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</si>
  <si>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</si>
  <si>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</si>
  <si>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</si>
  <si>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</si>
  <si>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</si>
  <si>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</si>
  <si>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</si>
  <si>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</si>
  <si>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</si>
  <si>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</si>
  <si>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</si>
  <si>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</si>
  <si>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</si>
  <si>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</si>
  <si>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</si>
  <si>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</si>
  <si>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</si>
  <si>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</si>
  <si>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</si>
  <si>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</si>
  <si>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</si>
  <si>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</si>
  <si>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</si>
  <si>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</si>
  <si>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</si>
  <si>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</si>
  <si>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</si>
  <si>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</si>
  <si>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</si>
  <si>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</si>
  <si>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</si>
  <si>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</si>
  <si>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</si>
  <si>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</si>
  <si>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</si>
  <si>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</si>
  <si>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</si>
  <si>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</si>
  <si>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</si>
  <si>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</si>
  <si>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</si>
  <si>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</si>
  <si>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</si>
  <si>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</si>
  <si>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</si>
  <si>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</si>
  <si>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</si>
  <si>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</si>
  <si>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</si>
  <si>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</si>
  <si>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</si>
  <si>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</si>
  <si>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</si>
  <si>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</si>
  <si>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</si>
  <si>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</si>
  <si>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</si>
  <si>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</si>
  <si>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</si>
  <si>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</si>
  <si>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</si>
  <si>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</si>
  <si>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</si>
  <si>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</si>
  <si>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</si>
  <si>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</si>
  <si>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</si>
  <si>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</si>
  <si>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</si>
  <si>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</si>
  <si>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</si>
  <si>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</si>
  <si>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</si>
  <si>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</si>
  <si>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</si>
  <si>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</si>
  <si>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</si>
  <si>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</si>
  <si>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</si>
  <si>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</si>
  <si>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</si>
  <si>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</si>
  <si>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</si>
  <si>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</si>
  <si>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</si>
  <si>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</si>
  <si>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</si>
  <si>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</si>
  <si>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</si>
  <si>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</si>
  <si>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</si>
  <si>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</si>
  <si>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</si>
  <si>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</si>
  <si>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</si>
  <si>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</si>
  <si>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</si>
  <si>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</si>
  <si>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</si>
  <si>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</si>
  <si>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</si>
  <si>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</si>
  <si>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</si>
  <si>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</si>
  <si>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</si>
  <si>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</si>
  <si>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</si>
  <si>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</si>
  <si>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</si>
  <si>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</si>
  <si>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</si>
  <si>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</si>
  <si>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</si>
  <si>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</si>
  <si>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</si>
  <si>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</si>
  <si>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</si>
  <si>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</si>
  <si>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</si>
  <si>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</si>
  <si>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</si>
  <si>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</si>
  <si>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</si>
  <si>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</si>
  <si>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</si>
  <si>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</si>
  <si>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</si>
  <si>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</si>
  <si>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</si>
  <si>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</si>
  <si>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</si>
  <si>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</si>
  <si>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</si>
  <si>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</si>
  <si>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</si>
  <si>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</si>
  <si>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</si>
  <si>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</si>
  <si>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</si>
  <si>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</si>
  <si>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</si>
  <si>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</si>
  <si>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</si>
  <si>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</si>
  <si>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</si>
  <si>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</si>
  <si>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</si>
  <si>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</si>
  <si>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</si>
  <si>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</si>
  <si>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</si>
  <si>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</si>
  <si>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</si>
  <si>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</si>
  <si>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</si>
  <si>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</si>
  <si>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</si>
  <si>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</si>
  <si>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</si>
  <si>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</si>
  <si>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</si>
  <si>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</si>
  <si>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</si>
  <si>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</si>
  <si>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</si>
  <si>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</si>
  <si>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</si>
  <si>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</si>
  <si>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</si>
  <si>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</si>
  <si>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</si>
  <si>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</si>
  <si>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</si>
  <si>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</si>
  <si>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</si>
  <si>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</si>
  <si>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</si>
  <si>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</si>
  <si>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</si>
  <si>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</si>
  <si>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</si>
  <si>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</si>
  <si>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</si>
  <si>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</si>
  <si>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</si>
  <si>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</si>
  <si>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</si>
  <si>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</si>
  <si>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</si>
  <si>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</si>
  <si>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</si>
  <si>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</si>
  <si>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</si>
  <si>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</si>
  <si>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</si>
  <si>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</si>
  <si>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</si>
  <si>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</si>
  <si>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</si>
  <si>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</si>
  <si>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</si>
  <si>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</si>
  <si>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</si>
  <si>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</si>
  <si>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</si>
  <si>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</si>
  <si>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</si>
  <si>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</si>
  <si>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</si>
  <si>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</si>
  <si>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</si>
  <si>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</si>
  <si>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</si>
  <si>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</si>
  <si>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</si>
  <si>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</si>
  <si>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</si>
  <si>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</si>
  <si>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</si>
  <si>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</si>
  <si>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</si>
  <si>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</si>
  <si>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</si>
  <si>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</si>
  <si>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</si>
  <si>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</si>
  <si>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</si>
  <si>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</si>
  <si>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</si>
  <si>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</si>
  <si>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</si>
  <si>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</si>
  <si>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</si>
  <si>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</si>
  <si>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</si>
  <si>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</si>
  <si>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</si>
  <si>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</si>
  <si>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</si>
  <si>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</si>
  <si>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</si>
  <si>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</si>
  <si>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</si>
  <si>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</si>
  <si>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</si>
  <si>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</si>
  <si>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</si>
  <si>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</si>
  <si>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</si>
  <si>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</si>
  <si>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</si>
  <si>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</si>
  <si>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</si>
  <si>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</si>
  <si>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</si>
  <si>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</si>
  <si>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</si>
  <si>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</si>
  <si>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</si>
  <si>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</si>
  <si>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</si>
  <si>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</si>
  <si>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</si>
  <si>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</si>
  <si>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</si>
  <si>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</si>
  <si>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</si>
  <si>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</si>
  <si>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</si>
  <si>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</si>
  <si>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</si>
  <si>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</si>
  <si>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</si>
  <si>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</si>
  <si>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</si>
  <si>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</si>
  <si>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</si>
  <si>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</si>
  <si>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</si>
  <si>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</si>
  <si>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</si>
  <si>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</si>
  <si>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</si>
  <si>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</si>
  <si>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</si>
  <si>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</si>
  <si>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</si>
  <si>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</si>
  <si>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</si>
  <si>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</si>
  <si>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</si>
  <si>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</si>
  <si>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</si>
  <si>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</si>
  <si>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</si>
  <si>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</si>
  <si>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</si>
  <si>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</si>
  <si>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</si>
  <si>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</si>
  <si>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</si>
  <si>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</si>
  <si>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</si>
  <si>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</si>
  <si>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</si>
  <si>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</si>
  <si>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</si>
  <si>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</si>
  <si>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</si>
  <si>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</si>
  <si>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</si>
  <si>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</si>
  <si>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</si>
  <si>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</si>
  <si>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</si>
  <si>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</si>
  <si>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</si>
  <si>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</si>
  <si>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</si>
  <si>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</si>
  <si>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</si>
  <si>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</si>
  <si>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</si>
  <si>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</si>
  <si>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</si>
  <si>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</si>
  <si>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</si>
  <si>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</si>
  <si>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</si>
  <si>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</si>
  <si>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</si>
  <si>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</si>
  <si>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</si>
  <si>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</si>
  <si>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</si>
  <si>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</si>
  <si>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</si>
  <si>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</si>
  <si>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</si>
  <si>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</si>
  <si>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</si>
  <si>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</si>
  <si>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</si>
  <si>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</si>
  <si>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</si>
  <si>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</si>
  <si>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</si>
  <si>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</si>
  <si>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</si>
  <si>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</si>
  <si>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</si>
  <si>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</si>
  <si>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</si>
  <si>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</si>
  <si>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</si>
  <si>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</si>
  <si>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</si>
  <si>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</si>
  <si>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</si>
  <si>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</si>
  <si>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</si>
  <si>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</si>
  <si>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</si>
  <si>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</si>
  <si>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</si>
  <si>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</si>
  <si>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</si>
  <si>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</si>
  <si>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</si>
  <si>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</si>
  <si>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</si>
  <si>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</si>
  <si>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</si>
  <si>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</si>
  <si>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</si>
  <si>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</si>
  <si>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</si>
  <si>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</si>
  <si>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</si>
  <si>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</si>
  <si>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</si>
  <si>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</si>
  <si>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</si>
  <si>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</si>
  <si>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</si>
  <si>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</si>
  <si>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</si>
  <si>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</si>
  <si>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</si>
  <si>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</si>
  <si>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</si>
  <si>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</si>
  <si>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</si>
  <si>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</si>
  <si>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</si>
  <si>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</si>
  <si>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</si>
  <si>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</si>
  <si>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</si>
  <si>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</si>
  <si>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</si>
  <si>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</si>
  <si>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</si>
  <si>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</si>
  <si>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</si>
  <si>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</si>
  <si>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</si>
  <si>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</si>
  <si>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</si>
  <si>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</si>
  <si>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</si>
  <si>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</si>
  <si>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</si>
  <si>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</si>
  <si>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</si>
  <si>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</si>
  <si>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</si>
  <si>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</si>
  <si>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</si>
  <si>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</si>
  <si>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</si>
  <si>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</si>
  <si>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</si>
  <si>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</si>
  <si>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</si>
  <si>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</si>
  <si>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</si>
  <si>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</si>
  <si>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</si>
  <si>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</si>
  <si>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</si>
  <si>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</si>
  <si>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</si>
  <si>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</si>
  <si>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</si>
  <si>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</si>
  <si>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</si>
  <si>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</si>
  <si>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</si>
  <si>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</si>
  <si>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</si>
  <si>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</si>
  <si>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</si>
  <si>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</si>
  <si>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</si>
  <si>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</si>
  <si>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</si>
  <si>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</si>
  <si>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</si>
  <si>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</si>
  <si>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</si>
  <si>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</si>
  <si>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</si>
  <si>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</si>
  <si>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</si>
  <si>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</si>
  <si>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</si>
  <si>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</si>
  <si>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</si>
  <si>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</si>
  <si>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</si>
  <si>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</si>
  <si>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</si>
  <si>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</si>
  <si>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</si>
  <si>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</si>
  <si>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</si>
  <si>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</si>
  <si>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</si>
  <si>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</si>
  <si>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</si>
  <si>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</si>
  <si>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</si>
  <si>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</si>
  <si>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</si>
  <si>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</si>
  <si>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</si>
  <si>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</si>
  <si>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</si>
  <si>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</si>
  <si>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</si>
  <si>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</si>
  <si>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</si>
  <si>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</si>
  <si>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</si>
  <si>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</si>
  <si>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</si>
  <si>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</si>
  <si>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</si>
  <si>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</si>
  <si>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</si>
  <si>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</si>
  <si>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</si>
  <si>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</si>
  <si>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</si>
  <si>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</si>
  <si>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</si>
  <si>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</si>
  <si>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</si>
  <si>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</si>
  <si>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</si>
  <si>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</si>
  <si>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</si>
  <si>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</si>
  <si>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</si>
  <si>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</si>
  <si>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</si>
  <si>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</si>
  <si>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</si>
  <si>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</si>
  <si>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</si>
  <si>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</si>
  <si>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</si>
  <si>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</si>
  <si>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</si>
  <si>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</si>
  <si>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</si>
  <si>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</si>
  <si>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</si>
  <si>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</si>
  <si>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</si>
  <si>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</si>
  <si>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</si>
  <si>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</si>
  <si>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</si>
  <si>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</si>
  <si>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</si>
  <si>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</si>
  <si>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</si>
  <si>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</si>
  <si>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</si>
  <si>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</si>
  <si>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</si>
  <si>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</si>
  <si>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</si>
  <si>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</si>
  <si>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</si>
  <si>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</si>
  <si>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</si>
  <si>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</si>
  <si>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</si>
  <si>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</si>
  <si>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</si>
  <si>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</si>
  <si>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</si>
  <si>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</si>
  <si>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</si>
  <si>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</si>
  <si>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</si>
  <si>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</si>
  <si>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</si>
  <si>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</si>
  <si>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</si>
  <si>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</si>
  <si>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</si>
  <si>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</si>
  <si>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</si>
  <si>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</si>
  <si>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</si>
  <si>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</si>
  <si>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</si>
  <si>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</si>
  <si>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</si>
  <si>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</si>
  <si>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</si>
  <si>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</si>
  <si>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</si>
  <si>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</si>
  <si>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</si>
  <si>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</si>
  <si>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</si>
  <si>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</si>
  <si>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</si>
  <si>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</si>
  <si>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</si>
  <si>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</si>
  <si>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</si>
  <si>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</si>
  <si>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</si>
  <si>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</si>
  <si>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</si>
  <si>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</si>
  <si>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</si>
  <si>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</si>
  <si>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</si>
  <si>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</si>
  <si>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</si>
  <si>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</si>
  <si>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</si>
  <si>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</si>
  <si>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</si>
  <si>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</si>
  <si>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</si>
  <si>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</si>
  <si>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</si>
  <si>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</si>
  <si>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</si>
  <si>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</si>
  <si>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</si>
  <si>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</si>
  <si>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</si>
  <si>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</si>
  <si>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</si>
  <si>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</si>
  <si>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</si>
  <si>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</si>
  <si>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</si>
  <si>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</si>
  <si>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</si>
  <si>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</si>
  <si>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</si>
  <si>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</si>
  <si>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</si>
  <si>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</si>
  <si>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</si>
  <si>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</si>
  <si>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</si>
  <si>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</si>
  <si>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</si>
  <si>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</si>
  <si>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</si>
  <si>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</si>
  <si>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</si>
  <si>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</si>
  <si>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</si>
  <si>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</si>
  <si>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</si>
  <si>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</si>
  <si>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</si>
  <si>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</si>
  <si>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</si>
  <si>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</si>
  <si>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</si>
  <si>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</si>
  <si>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</si>
  <si>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</si>
  <si>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</si>
  <si>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</si>
  <si>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</si>
  <si>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</si>
  <si>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</si>
  <si>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</si>
  <si>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</si>
  <si>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</si>
  <si>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</si>
  <si>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</si>
  <si>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</si>
  <si>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</si>
  <si>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</si>
  <si>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</si>
  <si>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</si>
  <si>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</si>
  <si>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</si>
  <si>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</si>
  <si>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</si>
  <si>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</si>
  <si>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</si>
  <si>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</si>
  <si>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</si>
  <si>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</si>
  <si>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</si>
  <si>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</si>
  <si>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</si>
  <si>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</si>
  <si>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</si>
  <si>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</si>
  <si>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</si>
  <si>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</si>
  <si>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</si>
  <si>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</si>
  <si>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</si>
  <si>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</si>
  <si>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</si>
  <si>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</si>
  <si>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</si>
  <si>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</si>
  <si>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</si>
  <si>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</si>
  <si>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</si>
  <si>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</si>
  <si>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</si>
  <si>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</si>
  <si>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</si>
  <si>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</si>
  <si>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</si>
  <si>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</si>
  <si>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</si>
  <si>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</si>
  <si>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</si>
  <si>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</si>
  <si>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</si>
  <si>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</si>
  <si>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</si>
  <si>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</si>
  <si>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</si>
  <si>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</si>
  <si>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</si>
  <si>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</si>
  <si>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</si>
  <si>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</si>
  <si>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</si>
  <si>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</si>
  <si>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</si>
  <si>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</si>
  <si>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</si>
  <si>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</si>
  <si>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</si>
  <si>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</si>
  <si>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</si>
  <si>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</si>
  <si>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</si>
  <si>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</si>
  <si>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</si>
  <si>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</si>
  <si>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</si>
  <si>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</si>
  <si>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</si>
  <si>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</si>
  <si>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</si>
  <si>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</si>
  <si>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</si>
  <si>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</si>
  <si>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</si>
  <si>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</si>
  <si>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</si>
  <si>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</si>
  <si>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</si>
  <si>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</si>
  <si>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</si>
  <si>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</si>
  <si>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</si>
  <si>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</si>
  <si>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</si>
  <si>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</si>
  <si>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</si>
  <si>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</si>
  <si>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</si>
  <si>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</si>
  <si>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</si>
  <si>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</si>
  <si>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</si>
  <si>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</si>
  <si>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</si>
  <si>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</si>
  <si>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</si>
  <si>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</si>
  <si>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</si>
  <si>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</si>
  <si>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</si>
  <si>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</si>
  <si>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</si>
  <si>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</si>
  <si>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</si>
  <si>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</si>
  <si>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</si>
  <si>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</si>
  <si>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</si>
  <si>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</si>
  <si>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</si>
  <si>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</si>
  <si>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</si>
  <si>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</si>
  <si>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</si>
  <si>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</si>
  <si>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</si>
  <si>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</si>
  <si>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</si>
  <si>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</si>
  <si>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</si>
  <si>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</si>
  <si>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</si>
  <si>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</si>
  <si>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</si>
  <si>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</si>
  <si>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</si>
  <si>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</si>
  <si>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</si>
  <si>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</si>
  <si>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</si>
  <si>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</si>
  <si>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</si>
  <si>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</si>
  <si>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</si>
  <si>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</si>
  <si>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</si>
  <si>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</si>
  <si>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</si>
  <si>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</si>
  <si>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</si>
  <si>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</si>
  <si>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</si>
  <si>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</si>
  <si>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</si>
  <si>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</si>
  <si>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</si>
  <si>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</si>
  <si>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</si>
  <si>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</si>
  <si>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</si>
  <si>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</si>
  <si>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</si>
  <si>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</si>
  <si>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</si>
  <si>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</si>
  <si>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</si>
  <si>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</si>
  <si>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</si>
  <si>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</si>
  <si>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</si>
  <si>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</si>
  <si>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</si>
  <si>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</si>
  <si>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</si>
  <si>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</si>
  <si>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</si>
  <si>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</si>
  <si>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</si>
  <si>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</si>
  <si>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</si>
  <si>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</si>
  <si>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</si>
  <si>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</si>
  <si>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</si>
  <si>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</si>
  <si>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</si>
  <si>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</si>
  <si>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</si>
  <si>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</si>
  <si>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</si>
  <si>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</si>
  <si>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</si>
  <si>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</si>
  <si>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</si>
  <si>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</si>
  <si>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</si>
  <si>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</si>
  <si>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</si>
  <si>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</si>
  <si>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</si>
  <si>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</si>
  <si>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</si>
  <si>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</si>
  <si>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</si>
  <si>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</si>
  <si>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</si>
  <si>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</si>
  <si>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</si>
  <si>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</si>
  <si>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</si>
  <si>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</si>
  <si>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</si>
  <si>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</si>
  <si>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</si>
  <si>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</si>
  <si>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</si>
  <si>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</si>
  <si>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</si>
  <si>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</si>
  <si>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</si>
  <si>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</si>
  <si>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</si>
  <si>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</si>
  <si>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</si>
  <si>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</si>
  <si>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</si>
  <si>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</si>
  <si>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</si>
  <si>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</si>
  <si>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</si>
  <si>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</si>
  <si>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</si>
  <si>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</si>
  <si>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</si>
  <si>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</si>
  <si>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</si>
  <si>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</si>
  <si>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</si>
  <si>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</si>
  <si>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</si>
  <si>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</si>
  <si>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</si>
  <si>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</si>
  <si>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</si>
  <si>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</si>
  <si>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</si>
  <si>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</si>
  <si>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</si>
  <si>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</si>
  <si>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</si>
  <si>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</si>
  <si>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</si>
  <si>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</si>
  <si>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</si>
  <si>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</si>
  <si>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</si>
  <si>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</si>
  <si>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</si>
  <si>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</si>
  <si>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</si>
  <si>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</si>
  <si>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</si>
  <si>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</si>
  <si>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</si>
  <si>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</si>
  <si>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</si>
  <si>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</si>
  <si>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</si>
  <si>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</si>
  <si>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</si>
  <si>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</si>
  <si>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</si>
  <si>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</si>
  <si>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</si>
  <si>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</si>
  <si>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</si>
  <si>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</si>
  <si>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</si>
  <si>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</si>
  <si>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</si>
  <si>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</si>
  <si>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</si>
  <si>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</si>
  <si>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</si>
  <si>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</si>
  <si>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</si>
  <si>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</si>
  <si>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</si>
  <si>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</si>
  <si>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</si>
  <si>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</si>
  <si>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</si>
  <si>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</si>
  <si>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</si>
  <si>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</si>
  <si>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</si>
  <si>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</si>
  <si>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</si>
  <si>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</si>
  <si>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</si>
  <si>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</si>
  <si>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</si>
  <si>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</si>
  <si>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</si>
  <si>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</si>
  <si>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</si>
  <si>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</si>
  <si>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</si>
  <si>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</si>
  <si>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</si>
  <si>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</si>
  <si>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</si>
  <si>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</si>
  <si>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</si>
  <si>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</si>
  <si>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</si>
  <si>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</si>
  <si>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</si>
  <si>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</si>
  <si>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</si>
  <si>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</si>
  <si>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</si>
  <si>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</si>
  <si>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</si>
  <si>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</si>
  <si>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</si>
  <si>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</si>
  <si>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</si>
  <si>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</si>
  <si>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</si>
  <si>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</si>
  <si>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</si>
  <si>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</si>
  <si>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</si>
  <si>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</si>
  <si>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</si>
  <si>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</si>
  <si>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</si>
  <si>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</si>
  <si>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</si>
  <si>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</si>
  <si>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</si>
  <si>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</si>
  <si>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</si>
  <si>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</si>
  <si>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</si>
  <si>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</si>
  <si>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</si>
  <si>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</si>
  <si>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</si>
  <si>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</si>
  <si>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</si>
  <si>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</si>
  <si>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</si>
  <si>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</si>
  <si>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</si>
  <si>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</si>
  <si>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</si>
  <si>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</si>
  <si>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</si>
  <si>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</si>
  <si>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</si>
  <si>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</si>
  <si>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</si>
  <si>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</si>
  <si>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</si>
  <si>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</si>
  <si>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</si>
  <si>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</si>
  <si>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</si>
  <si>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</si>
  <si>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</si>
  <si>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</si>
  <si>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</si>
  <si>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</si>
  <si>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</si>
  <si>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</si>
  <si>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</si>
  <si>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</si>
  <si>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</si>
  <si>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</si>
  <si>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</si>
  <si>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</si>
  <si>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</si>
  <si>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</si>
  <si>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</si>
  <si>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</si>
  <si>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</si>
  <si>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</si>
  <si>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</si>
  <si>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</si>
  <si>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</si>
  <si>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</si>
  <si>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</si>
  <si>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</si>
  <si>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</si>
  <si>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</si>
  <si>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</si>
  <si>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</si>
  <si>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</si>
  <si>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</si>
  <si>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</si>
  <si>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</si>
  <si>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</si>
  <si>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</si>
  <si>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</si>
  <si>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</si>
  <si>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</si>
  <si>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</si>
  <si>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</si>
  <si>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</si>
  <si>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</si>
  <si>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</si>
  <si>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</si>
  <si>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</si>
  <si>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</si>
  <si>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</si>
  <si>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</si>
  <si>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</si>
  <si>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</si>
  <si>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</si>
  <si>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</si>
  <si>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</si>
  <si>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</si>
  <si>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</si>
  <si>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</si>
  <si>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</si>
  <si>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</si>
  <si>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</si>
  <si>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</si>
  <si>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</si>
  <si>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</si>
  <si>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</si>
  <si>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</si>
  <si>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</si>
  <si>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</si>
  <si>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</si>
  <si>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</si>
  <si>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</si>
  <si>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</si>
  <si>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</si>
  <si>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</si>
  <si>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</si>
  <si>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</si>
  <si>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</si>
  <si>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</si>
  <si>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</si>
  <si>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</si>
  <si>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</si>
  <si>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</si>
  <si>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</si>
  <si>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</si>
  <si>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</si>
  <si>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</si>
  <si>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</si>
  <si>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</si>
  <si>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</si>
  <si>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</si>
  <si>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</si>
  <si>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</si>
  <si>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</si>
  <si>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</si>
  <si>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</si>
  <si>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</si>
  <si>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</si>
  <si>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</si>
  <si>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</si>
  <si>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</si>
  <si>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</si>
  <si>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</si>
  <si>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</si>
  <si>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</si>
  <si>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</si>
  <si>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</si>
  <si>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</si>
  <si>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</si>
  <si>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</si>
  <si>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</si>
  <si>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</si>
  <si>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</si>
  <si>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</si>
  <si>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</si>
  <si>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</si>
  <si>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</si>
  <si>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</si>
  <si>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</si>
  <si>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</si>
  <si>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</si>
  <si>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</si>
  <si>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</si>
  <si>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</si>
  <si>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</si>
  <si>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</si>
  <si>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</si>
  <si>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</si>
  <si>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</si>
  <si>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</si>
  <si>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</si>
  <si>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</si>
  <si>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</si>
  <si>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</si>
  <si>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</si>
  <si>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</si>
  <si>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</si>
  <si>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</si>
  <si>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</si>
  <si>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</si>
  <si>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</si>
  <si>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</si>
  <si>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</si>
  <si>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</si>
  <si>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</si>
  <si>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</si>
  <si>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</si>
  <si>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</si>
  <si>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</si>
  <si>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</si>
  <si>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</si>
  <si>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</si>
  <si>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</si>
  <si>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</si>
  <si>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</si>
  <si>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</si>
  <si>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</si>
  <si>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</si>
  <si>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</si>
  <si>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</si>
  <si>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</si>
  <si>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</si>
  <si>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</si>
  <si>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</si>
  <si>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</si>
  <si>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</si>
  <si>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</si>
  <si>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</si>
  <si>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</si>
  <si>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</si>
  <si>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</si>
  <si>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</si>
  <si>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</si>
  <si>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</si>
  <si>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</si>
  <si>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</si>
  <si>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</si>
  <si>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</si>
  <si>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</si>
  <si>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</si>
  <si>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</si>
  <si>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</si>
  <si>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</si>
  <si>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</si>
  <si>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</si>
  <si>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</si>
  <si>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</si>
  <si>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</si>
  <si>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</si>
  <si>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</si>
  <si>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</si>
  <si>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</si>
  <si>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</si>
  <si>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</si>
  <si>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</si>
  <si>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</si>
  <si>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</si>
  <si>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</si>
  <si>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</si>
  <si>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</si>
  <si>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</si>
  <si>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</si>
  <si>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</si>
  <si>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</si>
  <si>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</si>
  <si>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</si>
  <si>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</si>
  <si>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</si>
  <si>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</si>
  <si>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</si>
  <si>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</si>
  <si>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</si>
  <si>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</si>
  <si>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</si>
  <si>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</si>
  <si>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</si>
  <si>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</si>
  <si>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</si>
  <si>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</si>
  <si>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</si>
  <si>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</si>
  <si>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</si>
  <si>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</si>
  <si>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</si>
  <si>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</si>
  <si>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</si>
  <si>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</si>
  <si>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</si>
  <si>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</si>
  <si>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</si>
  <si>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</si>
  <si>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</si>
  <si>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</si>
  <si>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</si>
  <si>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</si>
  <si>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</si>
  <si>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</si>
  <si>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</si>
  <si>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</si>
  <si>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</si>
  <si>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</si>
  <si>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</si>
  <si>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</si>
  <si>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</si>
  <si>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</si>
  <si>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</si>
  <si>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</si>
  <si>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</si>
  <si>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</si>
  <si>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</si>
  <si>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</si>
  <si>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</si>
  <si>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</si>
  <si>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</si>
  <si>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</si>
  <si>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</si>
  <si>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</si>
  <si>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</si>
  <si>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</si>
  <si>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</si>
  <si>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</si>
  <si>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</si>
  <si>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</si>
  <si>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</si>
  <si>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</si>
  <si>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</si>
  <si>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</si>
  <si>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</si>
  <si>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</si>
  <si>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</si>
  <si>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</si>
  <si>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</si>
  <si>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</si>
  <si>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</si>
  <si>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</si>
  <si>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</si>
  <si>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</si>
  <si>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</si>
  <si>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</si>
  <si>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</si>
  <si>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</si>
  <si>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</si>
  <si>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</si>
  <si>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</si>
  <si>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</si>
  <si>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</si>
  <si>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</si>
  <si>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</si>
  <si>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</si>
  <si>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</si>
  <si>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</si>
  <si>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</si>
  <si>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</si>
  <si>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</si>
  <si>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</si>
  <si>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</si>
  <si>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</si>
  <si>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</si>
  <si>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</si>
  <si>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</si>
  <si>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</si>
  <si>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</si>
  <si>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</si>
  <si>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</si>
  <si>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</si>
  <si>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</si>
  <si>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</si>
  <si>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</si>
  <si>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</si>
  <si>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</si>
  <si>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</si>
  <si>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</si>
  <si>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</si>
  <si>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</si>
  <si>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</si>
  <si>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</si>
  <si>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</si>
  <si>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</si>
  <si>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</si>
  <si>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</si>
  <si>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</si>
  <si>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</si>
  <si>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</si>
  <si>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</si>
  <si>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</si>
  <si>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</si>
  <si>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</si>
  <si>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</si>
  <si>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</si>
  <si>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</si>
  <si>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</si>
  <si>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</si>
  <si>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</si>
  <si>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</si>
  <si>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</si>
  <si>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</si>
  <si>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</si>
  <si>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</si>
  <si>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</si>
  <si>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</si>
  <si>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</si>
  <si>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</si>
  <si>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</si>
  <si>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</si>
  <si>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</si>
  <si>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</si>
  <si>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</si>
  <si>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</si>
  <si>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</si>
  <si>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</si>
  <si>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</si>
  <si>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</si>
  <si>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</si>
  <si>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</si>
  <si>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</si>
  <si>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</si>
  <si>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</si>
  <si>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</si>
  <si>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</si>
  <si>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</si>
  <si>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</si>
  <si>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</si>
  <si>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</si>
  <si>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</si>
  <si>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</si>
  <si>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</si>
  <si>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</si>
  <si>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</si>
  <si>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</si>
  <si>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</si>
  <si>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</si>
  <si>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</si>
  <si>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</si>
  <si>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</si>
  <si>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</si>
  <si>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</si>
  <si>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</si>
  <si>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</si>
  <si>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</si>
  <si>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</si>
  <si>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</si>
  <si>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</si>
  <si>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</si>
  <si>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</si>
  <si>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</si>
  <si>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</si>
  <si>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</si>
  <si>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</si>
  <si>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</si>
  <si>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</si>
  <si>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</si>
  <si>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</si>
  <si>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</si>
  <si>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</si>
  <si>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</si>
  <si>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</si>
  <si>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</si>
  <si>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</si>
  <si>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</si>
  <si>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</si>
  <si>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</si>
  <si>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</si>
  <si>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</si>
  <si>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</si>
  <si>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</si>
  <si>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</si>
  <si>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</si>
  <si>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</si>
  <si>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</si>
  <si>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</si>
  <si>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</si>
  <si>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</si>
  <si>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</si>
  <si>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</si>
  <si>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</si>
  <si>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</si>
  <si>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</si>
  <si>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</si>
  <si>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</si>
  <si>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</si>
  <si>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</si>
  <si>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</si>
  <si>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</si>
  <si>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</si>
  <si>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</si>
  <si>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</si>
  <si>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</si>
  <si>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</si>
  <si>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</si>
  <si>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</si>
  <si>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</si>
  <si>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</si>
  <si>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</si>
  <si>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</si>
  <si>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</si>
  <si>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</si>
  <si>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</si>
  <si>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</si>
  <si>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</si>
  <si>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</si>
  <si>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</si>
  <si>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</si>
  <si>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</si>
  <si>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</si>
  <si>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</si>
  <si>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</si>
  <si>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</si>
  <si>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</si>
  <si>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</si>
  <si>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</si>
  <si>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</si>
  <si>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</si>
  <si>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</si>
  <si>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</si>
  <si>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</si>
  <si>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</si>
  <si>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</si>
  <si>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</si>
  <si>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</si>
  <si>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</si>
  <si>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</si>
  <si>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</si>
  <si>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</si>
  <si>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</si>
  <si>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</si>
  <si>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</si>
  <si>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</si>
  <si>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</si>
  <si>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</si>
  <si>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</si>
  <si>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</si>
  <si>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</si>
  <si>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</si>
  <si>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</si>
  <si>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</si>
  <si>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</si>
  <si>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</si>
  <si>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</si>
  <si>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</si>
  <si>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</si>
  <si>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</si>
  <si>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</si>
  <si>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</si>
  <si>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</si>
  <si>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</si>
  <si>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</si>
  <si>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</si>
  <si>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</si>
  <si>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</si>
  <si>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</si>
  <si>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</si>
  <si>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</si>
  <si>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</si>
  <si>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</si>
  <si>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</si>
  <si>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</si>
  <si>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</si>
  <si>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</si>
  <si>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</si>
  <si>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</si>
  <si>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</si>
  <si>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</si>
  <si>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</si>
  <si>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</si>
  <si>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</si>
  <si>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</si>
  <si>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</si>
  <si>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</si>
  <si>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</si>
  <si>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</si>
  <si>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</si>
  <si>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</si>
  <si>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</si>
  <si>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</si>
  <si>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</si>
  <si>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</si>
  <si>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</si>
  <si>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</si>
  <si>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</si>
  <si>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</si>
  <si>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</si>
  <si>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</si>
  <si>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</si>
  <si>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</si>
  <si>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</si>
  <si>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</si>
  <si>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</si>
  <si>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</si>
  <si>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</si>
  <si>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</si>
  <si>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</si>
  <si>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</si>
  <si>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</si>
  <si>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</si>
  <si>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</si>
  <si>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</si>
  <si>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</si>
  <si>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</si>
  <si>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</si>
  <si>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</si>
  <si>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</si>
  <si>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</si>
  <si>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</si>
  <si>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</si>
  <si>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</si>
  <si>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</si>
  <si>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</si>
  <si>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</si>
  <si>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</si>
  <si>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</si>
  <si>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</si>
  <si>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</si>
  <si>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</si>
  <si>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</si>
  <si>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</si>
  <si>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</si>
  <si>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</si>
  <si>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</si>
  <si>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</si>
  <si>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</si>
  <si>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</si>
  <si>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</si>
  <si>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</si>
  <si>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</si>
  <si>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</si>
  <si>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</si>
  <si>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</si>
  <si>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</si>
  <si>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</si>
  <si>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</si>
  <si>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</si>
  <si>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</si>
  <si>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</si>
  <si>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</si>
  <si>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</si>
  <si>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</si>
  <si>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</si>
  <si>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</si>
  <si>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</si>
  <si>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</si>
  <si>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</si>
  <si>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</si>
  <si>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</si>
  <si>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</si>
  <si>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</si>
  <si>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</si>
  <si>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</si>
  <si>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</si>
  <si>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</si>
  <si>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</si>
  <si>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</si>
  <si>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</si>
  <si>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</si>
  <si>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</si>
  <si>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</si>
  <si>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</si>
  <si>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</si>
  <si>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</si>
  <si>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</si>
  <si>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</si>
  <si>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</si>
  <si>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</si>
  <si>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</si>
  <si>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</si>
  <si>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</si>
  <si>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</si>
  <si>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</si>
  <si>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</si>
  <si>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</si>
  <si>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</si>
  <si>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</si>
  <si>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</si>
  <si>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</si>
  <si>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</si>
  <si>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</si>
  <si>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</si>
  <si>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</si>
  <si>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</si>
  <si>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</si>
  <si>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</si>
  <si>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</si>
  <si>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</si>
  <si>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</si>
  <si>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</si>
  <si>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</si>
  <si>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</si>
  <si>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</si>
  <si>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</si>
  <si>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</si>
  <si>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</si>
  <si>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</si>
  <si>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</si>
  <si>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</si>
  <si>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</si>
  <si>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</si>
  <si>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</si>
  <si>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</si>
  <si>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</si>
  <si>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</si>
  <si>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</si>
  <si>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</si>
  <si>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</si>
  <si>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</si>
  <si>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</si>
  <si>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</si>
  <si>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</si>
  <si>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</si>
  <si>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</si>
  <si>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</si>
  <si>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</si>
  <si>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</si>
  <si>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</si>
  <si>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</si>
  <si>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</si>
  <si>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</si>
  <si>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</si>
  <si>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</si>
  <si>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</si>
  <si>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</si>
  <si>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</si>
  <si>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</si>
  <si>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</si>
  <si>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</si>
  <si>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</si>
  <si>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</si>
  <si>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</si>
  <si>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</si>
  <si>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</si>
  <si>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</si>
  <si>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</si>
  <si>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</si>
  <si>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</si>
  <si>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</si>
  <si>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</si>
  <si>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</si>
  <si>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</si>
  <si>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</si>
  <si>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</si>
  <si>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</si>
  <si>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</si>
  <si>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</si>
  <si>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</si>
  <si>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</si>
  <si>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</si>
  <si>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</si>
  <si>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</si>
  <si>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</si>
  <si>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</si>
  <si>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</si>
  <si>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</si>
  <si>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</si>
  <si>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</si>
  <si>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</si>
  <si>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</si>
  <si>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</si>
  <si>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</si>
  <si>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</si>
  <si>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</si>
  <si>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</si>
  <si>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</si>
  <si>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</si>
  <si>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</si>
  <si>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</si>
  <si>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</si>
  <si>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</si>
  <si>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</si>
  <si>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</si>
  <si>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</si>
  <si>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</si>
  <si>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</si>
  <si>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</si>
  <si>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</si>
  <si>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</si>
  <si>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</si>
  <si>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</si>
  <si>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</si>
  <si>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</si>
  <si>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</si>
  <si>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</si>
  <si>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</si>
  <si>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</si>
  <si>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</si>
  <si>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</si>
  <si>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</si>
  <si>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</si>
  <si>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</si>
  <si>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</si>
  <si>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</si>
  <si>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</si>
  <si>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</si>
  <si>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</si>
  <si>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</si>
  <si>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</si>
  <si>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</si>
  <si>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</si>
  <si>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</si>
  <si>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</si>
  <si>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</si>
  <si>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</si>
  <si>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</si>
  <si>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</si>
  <si>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</si>
  <si>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</si>
  <si>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</si>
  <si>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</si>
  <si>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</si>
  <si>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</si>
  <si>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</si>
  <si>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</si>
  <si>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</si>
  <si>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</si>
  <si>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</si>
  <si>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</si>
  <si>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</si>
  <si>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</si>
  <si>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</si>
  <si>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</si>
  <si>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</si>
  <si>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</si>
  <si>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</si>
  <si>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</si>
  <si>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</si>
  <si>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</si>
  <si>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</si>
  <si>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</si>
  <si>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</si>
  <si>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</si>
  <si>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</si>
  <si>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</si>
  <si>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</si>
  <si>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</si>
  <si>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</si>
  <si>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</si>
  <si>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</si>
  <si>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</si>
  <si>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</si>
  <si>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</si>
  <si>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</si>
  <si>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</si>
  <si>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</si>
  <si>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</si>
  <si>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</si>
  <si>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</si>
  <si>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</si>
  <si>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</si>
  <si>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</si>
  <si>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</si>
  <si>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</si>
  <si>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</si>
  <si>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</si>
  <si>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</si>
  <si>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</si>
  <si>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</si>
  <si>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</si>
  <si>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</si>
  <si>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</si>
  <si>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</si>
  <si>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</si>
  <si>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</si>
  <si>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</si>
  <si>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</si>
  <si>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</si>
  <si>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</si>
  <si>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</si>
  <si>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</si>
  <si>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</si>
  <si>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</si>
  <si>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</si>
  <si>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</si>
  <si>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</si>
  <si>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</si>
  <si>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</si>
  <si>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</si>
  <si>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</si>
  <si>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</si>
  <si>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</si>
  <si>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</si>
  <si>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</si>
  <si>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</si>
  <si>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</si>
  <si>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</si>
  <si>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</si>
  <si>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</si>
  <si>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</si>
  <si>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</si>
  <si>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</si>
  <si>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</si>
  <si>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</si>
  <si>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</si>
  <si>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</si>
  <si>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</si>
  <si>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</si>
  <si>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</si>
  <si>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</si>
  <si>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</si>
  <si>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</si>
  <si>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</si>
  <si>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</si>
  <si>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</si>
  <si>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</si>
  <si>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</si>
  <si>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</si>
  <si>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</si>
  <si>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</si>
  <si>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</si>
  <si>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</si>
  <si>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</si>
  <si>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</si>
  <si>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</si>
  <si>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</si>
  <si>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</si>
  <si>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</si>
  <si>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</si>
  <si>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</si>
  <si>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</si>
  <si>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</si>
  <si>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</si>
  <si>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</si>
  <si>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</si>
  <si>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</si>
  <si>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</si>
  <si>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</si>
  <si>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</si>
  <si>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</si>
  <si>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</si>
  <si>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</si>
  <si>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</si>
  <si>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</si>
  <si>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</si>
  <si>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</si>
  <si>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</si>
  <si>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</si>
  <si>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</si>
  <si>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</si>
  <si>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</si>
  <si>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</si>
  <si>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</si>
  <si>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</si>
  <si>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</si>
  <si>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</si>
  <si>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</si>
  <si>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</si>
  <si>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</si>
  <si>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</si>
  <si>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</si>
  <si>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</si>
  <si>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</si>
  <si>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</si>
  <si>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</si>
  <si>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</si>
  <si>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</si>
  <si>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</si>
  <si>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</si>
  <si>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</si>
  <si>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</si>
  <si>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</si>
  <si>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</si>
  <si>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</si>
  <si>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</si>
  <si>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</si>
  <si>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</si>
  <si>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</si>
  <si>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</si>
  <si>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</si>
  <si>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</si>
  <si>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</si>
  <si>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</si>
  <si>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</si>
  <si>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</si>
  <si>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</si>
  <si>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</si>
  <si>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</si>
  <si>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</si>
  <si>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</si>
  <si>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</si>
  <si>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</si>
  <si>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</si>
  <si>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</si>
  <si>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</si>
  <si>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</si>
  <si>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</si>
  <si>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</si>
  <si>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</si>
  <si>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</si>
  <si>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</si>
  <si>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</si>
  <si>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</si>
  <si>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</si>
  <si>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</si>
  <si>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</si>
  <si>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</si>
  <si>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</si>
  <si>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</si>
  <si>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</si>
  <si>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</si>
  <si>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</si>
  <si>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</si>
  <si>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</si>
  <si>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</si>
  <si>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</si>
  <si>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</si>
  <si>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</si>
  <si>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</si>
  <si>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</si>
  <si>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</si>
  <si>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</si>
  <si>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</si>
  <si>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</si>
  <si>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</si>
  <si>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</si>
  <si>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</si>
  <si>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</si>
  <si>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</si>
  <si>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</si>
  <si>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</si>
  <si>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</si>
  <si>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</si>
  <si>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</si>
  <si>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</si>
  <si>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</si>
  <si>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</si>
  <si>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</si>
  <si>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</si>
  <si>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</si>
  <si>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</si>
  <si>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</si>
  <si>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</si>
  <si>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</si>
  <si>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</si>
  <si>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</si>
  <si>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</si>
  <si>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</si>
  <si>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</si>
  <si>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</si>
  <si>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</si>
  <si>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</si>
  <si>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</si>
  <si>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</si>
  <si>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</si>
  <si>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</si>
  <si>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</si>
  <si>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</si>
  <si>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</si>
  <si>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</si>
  <si>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</si>
  <si>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</si>
  <si>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</si>
  <si>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</si>
  <si>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</si>
  <si>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</si>
  <si>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</si>
  <si>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</si>
  <si>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</si>
  <si>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</si>
  <si>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</si>
  <si>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</si>
  <si>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</si>
  <si>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</si>
  <si>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</si>
  <si>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</si>
  <si>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</si>
  <si>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</si>
  <si>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</si>
  <si>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</si>
  <si>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</si>
  <si>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</si>
  <si>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</si>
  <si>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</si>
  <si>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</si>
  <si>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</si>
  <si>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</si>
  <si>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</si>
  <si>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</si>
  <si>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</si>
  <si>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</si>
  <si>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</si>
  <si>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</si>
  <si>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</si>
  <si>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</si>
  <si>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</si>
  <si>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</si>
  <si>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</si>
  <si>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</si>
  <si>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</si>
  <si>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</si>
  <si>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</si>
  <si>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</si>
  <si>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</si>
  <si>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</si>
  <si>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</si>
  <si>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</si>
  <si>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</si>
  <si>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</si>
  <si>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</si>
  <si>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</si>
  <si>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</si>
  <si>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</si>
  <si>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</si>
  <si>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</si>
  <si>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</si>
  <si>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</si>
  <si>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</si>
  <si>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</si>
  <si>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</si>
  <si>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</si>
  <si>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</si>
  <si>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</si>
  <si>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</si>
  <si>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</si>
  <si>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</si>
  <si>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</si>
  <si>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</si>
  <si>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</si>
  <si>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</si>
  <si>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</si>
  <si>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</si>
  <si>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</si>
  <si>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</si>
  <si>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</si>
  <si>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</si>
  <si>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</si>
  <si>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</si>
  <si>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</si>
  <si>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</si>
  <si>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</si>
  <si>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</si>
  <si>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</si>
  <si>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</si>
  <si>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</si>
  <si>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</si>
  <si>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</si>
  <si>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</si>
  <si>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</si>
  <si>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</si>
  <si>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</si>
  <si>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</si>
  <si>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</si>
  <si>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</si>
  <si>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</si>
  <si>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</si>
  <si>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</si>
  <si>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</si>
  <si>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</si>
  <si>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</si>
  <si>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</si>
  <si>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</si>
  <si>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</si>
  <si>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</si>
  <si>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</si>
  <si>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</si>
  <si>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</si>
  <si>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</si>
  <si>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</si>
  <si>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</si>
  <si>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</si>
  <si>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</si>
  <si>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</si>
  <si>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</si>
  <si>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</si>
  <si>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</si>
  <si>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</si>
  <si>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</si>
  <si>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</si>
  <si>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</si>
  <si>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</si>
  <si>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</si>
  <si>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</si>
  <si>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</si>
  <si>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</si>
  <si>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</si>
  <si>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</si>
  <si>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</si>
  <si>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</si>
  <si>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</si>
  <si>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</si>
  <si>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</si>
  <si>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</si>
  <si>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</si>
  <si>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</si>
  <si>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</si>
  <si>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</si>
  <si>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</si>
  <si>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</si>
  <si>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</si>
  <si>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</si>
  <si>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</si>
  <si>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</si>
  <si>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</si>
  <si>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</si>
  <si>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</si>
  <si>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</si>
  <si>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</si>
  <si>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</si>
  <si>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</si>
  <si>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</si>
  <si>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</si>
  <si>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</si>
  <si>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</si>
  <si>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</si>
  <si>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</si>
  <si>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</si>
  <si>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</si>
  <si>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</si>
  <si>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</si>
  <si>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</si>
  <si>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</si>
  <si>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</si>
  <si>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</si>
  <si>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</si>
  <si>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</si>
  <si>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</si>
  <si>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</si>
  <si>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</si>
  <si>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</si>
  <si>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</si>
  <si>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</si>
  <si>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</si>
  <si>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</si>
  <si>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</si>
  <si>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</si>
  <si>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</si>
  <si>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</si>
  <si>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</si>
  <si>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</si>
  <si>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</si>
  <si>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</si>
  <si>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</si>
  <si>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</si>
  <si>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</si>
  <si>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</si>
  <si>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</si>
  <si>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</si>
  <si>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</si>
  <si>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</si>
  <si>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</si>
  <si>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</si>
  <si>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</si>
  <si>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</si>
  <si>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</si>
  <si>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</si>
  <si>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</si>
  <si>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</si>
  <si>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</si>
  <si>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</si>
  <si>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</si>
  <si>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</si>
  <si>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</si>
  <si>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</si>
  <si>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</si>
  <si>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</si>
  <si>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</si>
  <si>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</si>
  <si>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</si>
  <si>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</si>
  <si>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</si>
  <si>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</si>
  <si>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</si>
  <si>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</si>
  <si>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</si>
  <si>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</si>
  <si>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</si>
  <si>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</si>
  <si>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</si>
  <si>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</si>
  <si>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</si>
  <si>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</si>
  <si>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</si>
  <si>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</si>
  <si>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</si>
  <si>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</si>
  <si>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</si>
  <si>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</si>
  <si>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</si>
  <si>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</si>
  <si>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</si>
  <si>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</si>
  <si>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</si>
  <si>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</si>
  <si>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</si>
  <si>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</si>
  <si>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</si>
  <si>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</si>
  <si>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</si>
  <si>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</si>
  <si>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</si>
  <si>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</si>
  <si>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</si>
  <si>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</si>
  <si>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</si>
  <si>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</si>
  <si>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</si>
  <si>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</si>
  <si>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</si>
  <si>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</si>
  <si>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</si>
  <si>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</si>
  <si>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</si>
  <si>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</si>
  <si>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</si>
  <si>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</si>
  <si>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</si>
  <si>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</si>
  <si>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</si>
  <si>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</si>
  <si>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</si>
  <si>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</si>
  <si>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</si>
  <si>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</si>
  <si>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</si>
  <si>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</si>
  <si>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</si>
  <si>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</si>
  <si>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</si>
  <si>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</si>
  <si>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</si>
  <si>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</si>
  <si>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</si>
  <si>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</si>
  <si>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</si>
  <si>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</si>
  <si>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</si>
  <si>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</si>
  <si>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</si>
  <si>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</si>
  <si>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</si>
  <si>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</si>
  <si>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</si>
  <si>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</si>
  <si>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</si>
  <si>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</si>
  <si>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</si>
  <si>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</si>
  <si>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</si>
  <si>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</si>
  <si>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</si>
  <si>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</si>
  <si>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</si>
  <si>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</si>
  <si>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</si>
  <si>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</si>
  <si>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</si>
  <si>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</si>
  <si>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</si>
  <si>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</si>
  <si>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</si>
  <si>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</si>
  <si>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</si>
  <si>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</si>
  <si>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</si>
  <si>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</si>
  <si>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</si>
  <si>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</si>
  <si>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</si>
  <si>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</si>
  <si>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</si>
  <si>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</si>
  <si>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</si>
  <si>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</si>
  <si>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</si>
  <si>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</si>
  <si>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</si>
  <si>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</si>
  <si>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</si>
  <si>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</si>
  <si>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</si>
  <si>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</si>
  <si>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</si>
  <si>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</si>
  <si>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</si>
  <si>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</si>
  <si>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</si>
  <si>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</si>
  <si>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</si>
  <si>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</si>
  <si>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</si>
  <si>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</si>
  <si>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</si>
  <si>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</si>
  <si>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</si>
  <si>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</si>
  <si>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</si>
  <si>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</si>
  <si>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</si>
  <si>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</si>
  <si>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</si>
  <si>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</si>
  <si>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</si>
  <si>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</si>
  <si>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</si>
  <si>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</si>
  <si>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</si>
  <si>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</si>
  <si>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</si>
  <si>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</si>
  <si>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</si>
  <si>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</si>
  <si>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</si>
  <si>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</si>
  <si>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</si>
  <si>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</si>
  <si>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</si>
  <si>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</si>
  <si>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</si>
  <si>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</si>
  <si>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</si>
  <si>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</si>
  <si>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</si>
  <si>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</si>
  <si>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</si>
  <si>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</si>
  <si>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</si>
  <si>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</si>
  <si>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</si>
  <si>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</si>
  <si>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</si>
  <si>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</si>
  <si>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</si>
  <si>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</si>
  <si>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</si>
  <si>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</si>
  <si>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</si>
  <si>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</si>
  <si>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</si>
  <si>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</si>
  <si>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</si>
  <si>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</si>
  <si>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</si>
  <si>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</si>
  <si>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</si>
  <si>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</si>
  <si>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</si>
  <si>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</si>
  <si>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</si>
  <si>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</si>
  <si>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</si>
  <si>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</si>
  <si>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</si>
  <si>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</si>
  <si>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</si>
  <si>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</si>
  <si>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</si>
  <si>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</si>
  <si>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</si>
  <si>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</si>
  <si>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</si>
  <si>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</si>
  <si>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</si>
  <si>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</si>
  <si>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</si>
  <si>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</si>
  <si>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</si>
  <si>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</si>
  <si>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</si>
  <si>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</si>
  <si>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</si>
  <si>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</si>
  <si>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</si>
  <si>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</si>
  <si>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</si>
  <si>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</si>
  <si>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</si>
  <si>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</si>
  <si>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</si>
  <si>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</si>
  <si>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</si>
  <si>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</si>
  <si>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</si>
  <si>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</si>
  <si>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</si>
  <si>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</si>
  <si>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</si>
  <si>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</si>
  <si>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</si>
  <si>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</si>
  <si>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</si>
  <si>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</si>
  <si>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</si>
  <si>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</si>
  <si>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</si>
  <si>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</si>
  <si>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</si>
  <si>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</si>
  <si>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</si>
  <si>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</si>
  <si>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</si>
  <si>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</si>
  <si>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</si>
  <si>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</si>
  <si>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</si>
  <si>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</si>
  <si>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</si>
  <si>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</si>
  <si>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</si>
  <si>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</si>
  <si>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</si>
  <si>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</si>
  <si>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</si>
  <si>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</si>
  <si>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</si>
  <si>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</si>
  <si>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</si>
  <si>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</si>
  <si>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</si>
  <si>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</si>
  <si>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</si>
  <si>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</si>
  <si>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</si>
  <si>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</si>
  <si>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</si>
  <si>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</si>
  <si>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</si>
  <si>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</si>
  <si>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</si>
  <si>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</si>
  <si>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</si>
  <si>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</si>
  <si>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</si>
  <si>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</si>
  <si>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</si>
  <si>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</si>
  <si>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</si>
  <si>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</si>
  <si>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</si>
  <si>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</si>
  <si>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</si>
  <si>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</si>
  <si>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</si>
  <si>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</si>
  <si>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</si>
  <si>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</si>
  <si>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</si>
  <si>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</si>
  <si>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</si>
  <si>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</si>
  <si>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</si>
  <si>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</si>
  <si>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</si>
  <si>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</si>
  <si>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</si>
  <si>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</si>
  <si>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</si>
  <si>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</si>
  <si>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</si>
  <si>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</si>
  <si>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</si>
  <si>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</si>
  <si>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</si>
  <si>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</si>
  <si>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</si>
  <si>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</si>
  <si>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</si>
  <si>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</si>
  <si>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</si>
  <si>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</si>
  <si>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</si>
  <si>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</si>
  <si>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</si>
  <si>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</si>
  <si>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</si>
  <si>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</si>
  <si>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</si>
  <si>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</si>
  <si>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</si>
  <si>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</si>
  <si>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</si>
  <si>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</si>
  <si>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</si>
  <si>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</si>
  <si>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</si>
  <si>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</si>
  <si>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</si>
  <si>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</si>
  <si>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</si>
  <si>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</si>
  <si>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</si>
  <si>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</si>
  <si>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</si>
  <si>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</si>
  <si>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</si>
  <si>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</si>
  <si>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</si>
  <si>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</si>
  <si>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</si>
  <si>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</si>
  <si>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</si>
  <si>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</si>
  <si>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</si>
  <si>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</si>
  <si>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</si>
  <si>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</si>
  <si>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</si>
  <si>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</si>
  <si>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</si>
  <si>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</si>
  <si>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</si>
  <si>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</si>
  <si>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</si>
  <si>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</si>
  <si>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</si>
  <si>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</si>
  <si>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</si>
  <si>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</si>
  <si>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</si>
  <si>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</si>
  <si>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</si>
  <si>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</si>
  <si>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</si>
  <si>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</si>
  <si>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</si>
  <si>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</si>
  <si>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</si>
  <si>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</si>
  <si>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</si>
  <si>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</si>
  <si>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</si>
  <si>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</si>
  <si>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</si>
  <si>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</si>
  <si>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</si>
  <si>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</si>
  <si>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</si>
  <si>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</si>
  <si>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</si>
  <si>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</si>
  <si>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</si>
  <si>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</si>
  <si>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</si>
  <si>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</si>
  <si>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</si>
  <si>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</si>
  <si>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</si>
  <si>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</si>
  <si>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</si>
  <si>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</si>
  <si>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</si>
  <si>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</si>
  <si>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</si>
  <si>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</si>
  <si>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</si>
  <si>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</si>
  <si>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</si>
  <si>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</si>
  <si>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</si>
  <si>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</si>
  <si>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</si>
  <si>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</si>
  <si>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</si>
  <si>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</si>
  <si>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</si>
  <si>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</si>
  <si>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</si>
  <si>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</si>
  <si>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</si>
  <si>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</si>
  <si>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</si>
  <si>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</si>
  <si>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</si>
  <si>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</si>
  <si>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</si>
  <si>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</si>
  <si>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</si>
  <si>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</si>
  <si>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</si>
  <si>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</si>
  <si>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</si>
  <si>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</si>
  <si>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</si>
  <si>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</si>
  <si>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</si>
  <si>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</si>
  <si>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</si>
  <si>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</si>
  <si>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</si>
  <si>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</si>
  <si>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</si>
  <si>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</si>
  <si>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</si>
  <si>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</si>
  <si>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</si>
  <si>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</si>
  <si>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</si>
  <si>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</si>
  <si>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</si>
  <si>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</si>
  <si>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</si>
  <si>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</si>
  <si>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</si>
  <si>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</si>
  <si>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</si>
  <si>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</si>
  <si>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</si>
  <si>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</si>
  <si>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</si>
  <si>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</si>
  <si>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</si>
  <si>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</si>
  <si>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</si>
  <si>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</si>
  <si>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</si>
  <si>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</si>
  <si>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</si>
  <si>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</si>
  <si>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</si>
  <si>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</si>
  <si>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</si>
  <si>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</si>
  <si>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</si>
  <si>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</si>
  <si>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</si>
  <si>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</si>
  <si>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</si>
  <si>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</si>
  <si>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</si>
  <si>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</si>
  <si>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</si>
  <si>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</si>
  <si>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</si>
  <si>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</si>
  <si>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</si>
  <si>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</si>
  <si>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</si>
  <si>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</si>
  <si>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</si>
  <si>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</si>
  <si>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</si>
  <si>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</si>
  <si>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</si>
  <si>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</si>
  <si>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</si>
  <si>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</si>
  <si>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</si>
  <si>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</si>
  <si>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</si>
  <si>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</si>
  <si>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</si>
  <si>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</si>
  <si>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</si>
  <si>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</si>
  <si>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</si>
  <si>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</si>
  <si>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</si>
  <si>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</si>
  <si>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</si>
  <si>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</si>
  <si>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</si>
  <si>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</si>
  <si>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</si>
  <si>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</si>
  <si>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</si>
  <si>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</si>
  <si>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</si>
  <si>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</si>
  <si>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</si>
  <si>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</si>
  <si>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</si>
  <si>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</si>
  <si>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</si>
  <si>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</si>
  <si>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</si>
  <si>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</si>
  <si>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</si>
  <si>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</si>
  <si>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</si>
  <si>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</si>
  <si>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</si>
  <si>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</si>
  <si>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</si>
  <si>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</si>
  <si>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</si>
  <si>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</si>
  <si>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</si>
  <si>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</si>
  <si>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</si>
  <si>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</si>
  <si>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</si>
  <si>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</si>
  <si>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</si>
  <si>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</si>
  <si>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</si>
  <si>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</si>
  <si>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</si>
  <si>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</si>
  <si>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</si>
  <si>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</si>
  <si>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</si>
  <si>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</si>
  <si>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</si>
  <si>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</si>
  <si>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</si>
  <si>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</si>
  <si>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</si>
  <si>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</si>
  <si>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</si>
  <si>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</si>
  <si>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</si>
  <si>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</si>
  <si>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</si>
  <si>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</si>
  <si>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</si>
  <si>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</si>
  <si>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</si>
  <si>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</si>
  <si>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</si>
  <si>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</si>
  <si>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</si>
  <si>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</si>
  <si>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</si>
  <si>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</si>
  <si>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</si>
  <si>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</si>
  <si>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</si>
  <si>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</si>
  <si>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</si>
  <si>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</si>
  <si>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</si>
  <si>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</si>
  <si>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</si>
  <si>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</si>
  <si>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</si>
  <si>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</si>
  <si>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</si>
  <si>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</si>
  <si>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</si>
  <si>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</si>
  <si>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</si>
  <si>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</si>
  <si>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</si>
  <si>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</si>
  <si>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</si>
  <si>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</si>
  <si>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</si>
  <si>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</si>
  <si>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</si>
  <si>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</si>
  <si>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</si>
  <si>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</si>
  <si>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</si>
  <si>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</si>
  <si>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</si>
  <si>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</si>
  <si>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</si>
  <si>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</si>
  <si>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</si>
  <si>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</si>
  <si>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</si>
  <si>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</si>
  <si>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</si>
  <si>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</si>
  <si>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</si>
  <si>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</si>
  <si>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</si>
  <si>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</si>
  <si>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</si>
  <si>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</si>
  <si>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</si>
  <si>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</si>
  <si>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</si>
  <si>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</si>
  <si>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</si>
  <si>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</si>
  <si>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</si>
  <si>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</si>
  <si>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</si>
  <si>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</si>
  <si>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</si>
  <si>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</si>
  <si>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</si>
  <si>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</si>
  <si>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</si>
  <si>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</si>
  <si>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</si>
  <si>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</si>
  <si>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</si>
  <si>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</si>
  <si>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</si>
  <si>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</si>
  <si>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</si>
  <si>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</si>
  <si>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</si>
  <si>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</si>
  <si>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</si>
  <si>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</si>
  <si>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</si>
  <si>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</si>
  <si>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</si>
  <si>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</si>
  <si>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</si>
  <si>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</si>
  <si>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</si>
  <si>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</si>
  <si>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</si>
  <si>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</si>
  <si>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</si>
  <si>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</si>
  <si>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</si>
  <si>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</si>
  <si>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</si>
  <si>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</si>
  <si>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</si>
  <si>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</si>
  <si>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</si>
  <si>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</si>
  <si>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</si>
  <si>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</si>
  <si>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</si>
  <si>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</si>
  <si>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</si>
  <si>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</si>
  <si>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</si>
  <si>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</si>
  <si>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</si>
  <si>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</si>
  <si>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</si>
  <si>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</si>
  <si>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</si>
  <si>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</si>
  <si>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</si>
  <si>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</si>
  <si>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</si>
  <si>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</si>
  <si>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</si>
  <si>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</si>
  <si>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</si>
  <si>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</si>
  <si>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</si>
  <si>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</si>
  <si>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</si>
  <si>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</si>
  <si>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</si>
  <si>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</si>
  <si>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</si>
  <si>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</si>
  <si>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</si>
  <si>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</si>
  <si>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</si>
  <si>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</si>
  <si>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</si>
  <si>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</si>
  <si>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</si>
  <si>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</si>
  <si>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</si>
  <si>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</si>
  <si>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</si>
  <si>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</si>
  <si>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</si>
  <si>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</si>
  <si>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</si>
  <si>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</si>
  <si>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</si>
  <si>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</si>
  <si>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</si>
  <si>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</si>
  <si>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</si>
  <si>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</si>
  <si>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</si>
  <si>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</si>
  <si>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</si>
  <si>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</si>
  <si>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</si>
  <si>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</si>
  <si>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</si>
  <si>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</si>
  <si>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</si>
  <si>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</si>
  <si>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</si>
  <si>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</si>
  <si>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</si>
  <si>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</si>
  <si>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</si>
  <si>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</si>
  <si>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</si>
  <si>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</si>
  <si>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</si>
  <si>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</si>
  <si>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</si>
  <si>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</si>
  <si>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</si>
  <si>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</si>
  <si>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</si>
  <si>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</si>
  <si>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</si>
  <si>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</si>
  <si>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</si>
  <si>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</si>
  <si>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</si>
  <si>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</si>
  <si>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</si>
  <si>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</si>
  <si>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</si>
  <si>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</si>
  <si>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</si>
  <si>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</si>
  <si>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</si>
  <si>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</si>
  <si>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</si>
  <si>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</si>
  <si>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</si>
  <si>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</si>
  <si>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</si>
  <si>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</si>
  <si>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</si>
  <si>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</si>
  <si>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</si>
  <si>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</si>
  <si>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</si>
  <si>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</si>
  <si>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</si>
  <si>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</si>
  <si>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</si>
  <si>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</si>
  <si>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</si>
  <si>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</si>
  <si>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</si>
  <si>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</si>
  <si>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</si>
  <si>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</si>
  <si>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</si>
  <si>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</si>
  <si>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</si>
  <si>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</si>
  <si>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</si>
  <si>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</si>
  <si>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</si>
  <si>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</si>
  <si>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</si>
  <si>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</si>
  <si>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</si>
  <si>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</si>
  <si>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</si>
  <si>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</si>
  <si>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</si>
  <si>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</si>
  <si>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</si>
  <si>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</si>
  <si>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</si>
  <si>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</si>
  <si>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</si>
  <si>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</si>
  <si>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</si>
  <si>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</si>
  <si>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</si>
  <si>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</si>
  <si>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</si>
  <si>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</si>
  <si>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</si>
  <si>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</si>
  <si>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</si>
  <si>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</si>
  <si>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</si>
  <si>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</si>
  <si>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</si>
  <si>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</si>
  <si>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</si>
  <si>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</si>
  <si>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</si>
  <si>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</si>
  <si>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</si>
  <si>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</si>
  <si>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</si>
  <si>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</si>
  <si>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</si>
  <si>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</si>
  <si>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</si>
  <si>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</si>
  <si>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</si>
  <si>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</si>
  <si>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</si>
  <si>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</si>
  <si>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</si>
  <si>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</si>
  <si>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</si>
  <si>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</si>
  <si>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</si>
  <si>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</si>
  <si>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</si>
  <si>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</si>
  <si>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</si>
  <si>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</si>
  <si>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</si>
  <si>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</si>
  <si>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</si>
  <si>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</si>
  <si>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</si>
  <si>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</si>
  <si>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</si>
  <si>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</si>
  <si>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</si>
  <si>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</si>
  <si>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</si>
  <si>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</si>
  <si>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</si>
  <si>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</si>
  <si>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</si>
  <si>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</si>
  <si>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</si>
  <si>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</si>
  <si>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</si>
  <si>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</si>
  <si>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</si>
  <si>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</si>
  <si>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</si>
  <si>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</si>
  <si>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</si>
  <si>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</si>
  <si>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</si>
  <si>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</si>
  <si>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</si>
  <si>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</si>
  <si>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</si>
  <si>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</si>
  <si>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</si>
  <si>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</si>
  <si>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</si>
  <si>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</si>
  <si>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</si>
  <si>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</si>
  <si>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</si>
  <si>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</si>
  <si>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</si>
  <si>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</si>
  <si>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</si>
  <si>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</si>
  <si>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</si>
  <si>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</si>
  <si>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</si>
  <si>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</si>
  <si>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</si>
  <si>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</si>
  <si>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</si>
  <si>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</si>
  <si>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</si>
  <si>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</si>
  <si>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</si>
  <si>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</si>
  <si>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</si>
  <si>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</si>
  <si>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</si>
  <si>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</si>
  <si>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</si>
  <si>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</si>
  <si>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</si>
  <si>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</si>
  <si>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</si>
  <si>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</si>
  <si>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</si>
  <si>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</si>
  <si>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</si>
  <si>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</si>
  <si>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</si>
  <si>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</si>
  <si>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</si>
  <si>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</si>
  <si>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</si>
  <si>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</si>
  <si>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</si>
  <si>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</si>
  <si>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</si>
  <si>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</si>
  <si>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</si>
  <si>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</si>
  <si>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</si>
  <si>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</si>
  <si>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</si>
  <si>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</si>
  <si>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</si>
  <si>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</si>
  <si>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</si>
  <si>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</si>
  <si>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</si>
  <si>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</si>
  <si>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</si>
  <si>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</si>
  <si>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</si>
  <si>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</si>
  <si>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</si>
  <si>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</si>
  <si>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</si>
  <si>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</si>
  <si>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</si>
  <si>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</si>
  <si>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</si>
  <si>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</si>
  <si>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</si>
  <si>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</si>
  <si>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</si>
  <si>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</si>
  <si>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</si>
  <si>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</si>
  <si>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</si>
  <si>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</si>
  <si>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</si>
  <si>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</si>
  <si>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</si>
  <si>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</si>
  <si>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</si>
  <si>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</si>
  <si>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</si>
  <si>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</si>
  <si>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</si>
  <si>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</si>
  <si>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</si>
  <si>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</si>
  <si>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</si>
  <si>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</si>
  <si>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</si>
  <si>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</si>
  <si>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</si>
  <si>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</si>
  <si>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</si>
  <si>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</si>
  <si>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</si>
  <si>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</si>
  <si>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</si>
  <si>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</si>
  <si>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</si>
  <si>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</si>
  <si>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</si>
  <si>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</si>
  <si>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</si>
  <si>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</si>
  <si>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</si>
  <si>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</si>
  <si>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</si>
  <si>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</si>
  <si>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</si>
  <si>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</si>
  <si>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</si>
  <si>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</si>
  <si>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</si>
  <si>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</si>
  <si>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</si>
  <si>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</si>
  <si>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</si>
  <si>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</si>
  <si>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</si>
  <si>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</si>
  <si>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</si>
  <si>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</si>
  <si>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</si>
  <si>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</si>
  <si>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</si>
  <si>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</si>
  <si>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</si>
  <si>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</si>
  <si>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</si>
  <si>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</si>
  <si>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</si>
  <si>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</si>
  <si>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</si>
  <si>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</si>
  <si>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</si>
  <si>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</si>
  <si>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</si>
  <si>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</si>
  <si>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</si>
  <si>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</si>
  <si>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</si>
  <si>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</si>
  <si>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</si>
  <si>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</si>
  <si>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</si>
  <si>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</si>
  <si>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</si>
  <si>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</si>
  <si>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</si>
  <si>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</si>
  <si>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</si>
  <si>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</si>
  <si>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</si>
  <si>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</si>
  <si>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</si>
  <si>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</si>
  <si>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</si>
  <si>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</si>
  <si>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</si>
  <si>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</si>
  <si>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</si>
  <si>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</si>
  <si>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</si>
  <si>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</si>
  <si>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</si>
  <si>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</si>
  <si>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</si>
  <si>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</si>
  <si>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</si>
  <si>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</si>
  <si>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</si>
  <si>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</si>
  <si>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</si>
  <si>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</si>
  <si>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</si>
  <si>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</si>
  <si>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</si>
  <si>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</si>
  <si>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</si>
  <si>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</si>
  <si>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</si>
  <si>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</si>
  <si>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</si>
  <si>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</si>
  <si>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</si>
  <si>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</si>
  <si>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</si>
  <si>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</si>
  <si>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</si>
  <si>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</si>
  <si>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</si>
  <si>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</si>
  <si>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</si>
  <si>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</si>
  <si>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</si>
  <si>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</si>
  <si>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</si>
  <si>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</si>
  <si>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</si>
  <si>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</si>
  <si>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</si>
  <si>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</si>
  <si>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</si>
  <si>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</si>
  <si>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</si>
  <si>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</si>
  <si>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</si>
  <si>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</si>
  <si>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</si>
  <si>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</si>
  <si>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</si>
  <si>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</si>
  <si>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</si>
  <si>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</si>
  <si>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</si>
  <si>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</si>
  <si>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</si>
  <si>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</si>
  <si>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</si>
  <si>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</si>
  <si>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</si>
  <si>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</si>
  <si>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</si>
  <si>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</si>
  <si>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</si>
  <si>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</si>
  <si>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</si>
  <si>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</si>
  <si>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</si>
  <si>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</si>
  <si>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</si>
  <si>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</si>
  <si>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</si>
  <si>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</si>
  <si>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</si>
  <si>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</si>
  <si>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</si>
  <si>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</si>
  <si>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</si>
  <si>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</si>
  <si>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</si>
  <si>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</si>
  <si>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</si>
  <si>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</si>
  <si>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</si>
  <si>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</si>
  <si>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</si>
  <si>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</si>
  <si>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</si>
  <si>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</si>
  <si>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</si>
  <si>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</si>
  <si>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</si>
  <si>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</si>
  <si>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</si>
  <si>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</si>
  <si>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</si>
  <si>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</si>
  <si>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</si>
  <si>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</si>
  <si>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</si>
  <si>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</si>
  <si>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</si>
  <si>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</si>
  <si>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</si>
  <si>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</si>
  <si>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</si>
  <si>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</si>
  <si>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</si>
  <si>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</si>
  <si>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</si>
  <si>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</si>
  <si>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</si>
  <si>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</si>
  <si>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</si>
  <si>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</si>
  <si>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</si>
  <si>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</si>
  <si>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</si>
  <si>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</si>
  <si>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</si>
  <si>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</si>
  <si>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</si>
  <si>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</si>
  <si>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</si>
  <si>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</si>
  <si>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</si>
  <si>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</si>
  <si>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</si>
  <si>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</si>
  <si>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</si>
  <si>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</si>
  <si>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</si>
  <si>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</si>
  <si>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</si>
  <si>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</si>
  <si>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</si>
  <si>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</si>
  <si>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</si>
  <si>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</si>
  <si>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</si>
  <si>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</si>
  <si>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</si>
  <si>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</si>
  <si>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</si>
  <si>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</si>
  <si>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</si>
  <si>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</si>
  <si>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</si>
  <si>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</si>
  <si>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</si>
  <si>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</si>
  <si>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</si>
  <si>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</si>
  <si>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</si>
  <si>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</si>
  <si>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</si>
  <si>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</si>
  <si>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</si>
  <si>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</si>
  <si>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</si>
  <si>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</si>
  <si>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</si>
  <si>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</si>
  <si>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</si>
  <si>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</si>
  <si>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</si>
  <si>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</si>
  <si>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</si>
  <si>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</si>
  <si>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</si>
  <si>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</si>
  <si>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</si>
  <si>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</si>
  <si>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</si>
  <si>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</si>
  <si>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</si>
  <si>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</si>
  <si>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</si>
  <si>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</si>
  <si>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</si>
  <si>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</si>
  <si>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</si>
  <si>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</si>
  <si>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</si>
  <si>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</si>
  <si>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</si>
  <si>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</si>
  <si>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</si>
  <si>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</si>
  <si>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</si>
  <si>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</si>
  <si>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</si>
  <si>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</si>
  <si>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</si>
  <si>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</si>
  <si>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</si>
  <si>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</si>
  <si>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</si>
  <si>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</si>
  <si>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</si>
  <si>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</si>
  <si>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</si>
  <si>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</si>
  <si>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</si>
  <si>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</si>
  <si>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</si>
  <si>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</si>
  <si>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</si>
  <si>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</si>
  <si>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</si>
  <si>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</si>
  <si>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</si>
  <si>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</si>
  <si>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</si>
  <si>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</si>
  <si>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</si>
  <si>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</si>
  <si>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</si>
  <si>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</si>
  <si>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</si>
  <si>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</si>
  <si>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</si>
  <si>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</si>
  <si>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</si>
  <si>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</si>
  <si>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</si>
  <si>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</si>
  <si>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</si>
  <si>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</si>
  <si>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</si>
  <si>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</si>
  <si>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</si>
  <si>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</si>
  <si>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</si>
  <si>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</si>
  <si>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</si>
  <si>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</si>
  <si>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</si>
  <si>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</si>
  <si>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</si>
  <si>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</si>
  <si>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</si>
  <si>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</si>
  <si>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</si>
  <si>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</si>
  <si>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</si>
  <si>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</si>
  <si>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</si>
  <si>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</si>
  <si>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</si>
  <si>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</si>
  <si>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</si>
  <si>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</si>
  <si>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</si>
  <si>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</si>
  <si>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</si>
  <si>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</si>
  <si>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</si>
  <si>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</si>
  <si>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</si>
  <si>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</si>
  <si>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</si>
  <si>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</si>
  <si>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</si>
  <si>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</si>
  <si>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</si>
  <si>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</si>
  <si>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</si>
  <si>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</si>
  <si>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</si>
  <si>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</si>
  <si>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</si>
  <si>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</si>
  <si>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</si>
  <si>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</si>
  <si>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</si>
  <si>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</si>
  <si>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</si>
  <si>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</si>
  <si>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</si>
  <si>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</si>
  <si>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</si>
  <si>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</si>
  <si>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</si>
  <si>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</si>
  <si>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</si>
  <si>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</si>
  <si>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</si>
  <si>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</si>
  <si>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</si>
  <si>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</si>
  <si>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</si>
  <si>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</si>
  <si>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</si>
  <si>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</si>
  <si>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</si>
  <si>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</si>
  <si>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</si>
  <si>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</si>
  <si>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</si>
  <si>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</si>
  <si>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</si>
  <si>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</si>
  <si>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</si>
  <si>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</si>
  <si>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</si>
  <si>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</si>
  <si>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</si>
  <si>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</si>
  <si>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</si>
  <si>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</si>
  <si>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</si>
  <si>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</si>
  <si>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</si>
  <si>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</si>
  <si>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</si>
  <si>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</si>
  <si>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</si>
  <si>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</si>
  <si>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</si>
  <si>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</si>
  <si>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</si>
  <si>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</si>
  <si>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</si>
  <si>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</si>
  <si>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</si>
  <si>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</si>
  <si>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</si>
  <si>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</si>
  <si>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</si>
  <si>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</si>
  <si>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</si>
  <si>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</si>
  <si>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</si>
  <si>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</si>
  <si>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</si>
  <si>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</si>
  <si>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</si>
  <si>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</si>
  <si>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</si>
  <si>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</si>
  <si>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</si>
  <si>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</si>
  <si>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</si>
  <si>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</si>
  <si>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</si>
  <si>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</si>
  <si>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</si>
  <si>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</si>
  <si>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</si>
  <si>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</si>
  <si>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</si>
  <si>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</si>
  <si>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</si>
  <si>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</si>
  <si>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</si>
  <si>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</si>
  <si>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</si>
  <si>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</si>
  <si>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</si>
  <si>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</si>
  <si>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</si>
  <si>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</si>
  <si>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</si>
  <si>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</si>
  <si>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</si>
  <si>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</si>
  <si>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</si>
  <si>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</si>
  <si>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</si>
  <si>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</si>
  <si>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</si>
  <si>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</si>
  <si>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</si>
  <si>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</si>
  <si>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</si>
  <si>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</si>
  <si>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</si>
  <si>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</si>
  <si>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</si>
  <si>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</si>
  <si>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</si>
  <si>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</si>
  <si>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</si>
  <si>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</si>
  <si>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</si>
  <si>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</si>
  <si>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</si>
  <si>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</si>
  <si>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</si>
  <si>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</si>
  <si>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</si>
  <si>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</si>
  <si>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</si>
  <si>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</si>
  <si>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</si>
  <si>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</si>
  <si>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</si>
  <si>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</si>
  <si>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</si>
  <si>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</si>
  <si>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</si>
  <si>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</si>
  <si>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</si>
  <si>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</si>
  <si>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</si>
  <si>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</si>
  <si>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</si>
  <si>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</si>
  <si>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</si>
  <si>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</si>
  <si>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</si>
  <si>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</si>
  <si>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</si>
  <si>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</si>
  <si>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</si>
  <si>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</si>
  <si>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</si>
  <si>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</si>
  <si>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</si>
  <si>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</si>
  <si>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</si>
  <si>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</si>
  <si>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</si>
  <si>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</si>
  <si>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</si>
  <si>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</si>
  <si>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</si>
  <si>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</si>
  <si>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</si>
  <si>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</si>
  <si>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</si>
  <si>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</si>
  <si>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</si>
  <si>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</si>
  <si>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</si>
  <si>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</si>
  <si>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</si>
  <si>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</si>
  <si>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</si>
  <si>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</si>
  <si>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</si>
  <si>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</si>
  <si>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</si>
  <si>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</si>
  <si>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</si>
  <si>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</si>
  <si>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</si>
  <si>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</si>
  <si>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</si>
  <si>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</si>
  <si>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</si>
  <si>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</si>
  <si>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</si>
  <si>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</si>
  <si>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</si>
  <si>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</si>
  <si>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</si>
  <si>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</si>
  <si>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</si>
  <si>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</si>
  <si>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</si>
  <si>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</si>
  <si>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</si>
  <si>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</si>
  <si>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</si>
  <si>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</si>
  <si>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</si>
  <si>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</si>
  <si>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</si>
  <si>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</si>
  <si>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</si>
  <si>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</si>
  <si>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</si>
  <si>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</si>
  <si>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</si>
  <si>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</si>
  <si>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</si>
  <si>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</si>
  <si>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</si>
  <si>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</si>
  <si>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</si>
  <si>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</si>
  <si>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</si>
  <si>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</si>
  <si>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</si>
  <si>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</si>
  <si>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</si>
  <si>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</si>
  <si>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</si>
  <si>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</si>
  <si>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</si>
  <si>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</si>
  <si>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</si>
  <si>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</si>
  <si>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</si>
  <si>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</si>
  <si>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</si>
  <si>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</si>
  <si>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</si>
  <si>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</si>
  <si>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</si>
  <si>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</si>
  <si>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</si>
  <si>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</si>
  <si>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</si>
  <si>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</si>
  <si>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</si>
  <si>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</si>
  <si>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</si>
  <si>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</si>
  <si>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</si>
  <si>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</si>
  <si>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</si>
  <si>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</si>
  <si>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</si>
  <si>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</si>
  <si>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</si>
  <si>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</si>
  <si>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</si>
  <si>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</si>
  <si>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</si>
  <si>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</si>
  <si>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</si>
  <si>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</si>
  <si>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</si>
  <si>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</si>
  <si>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</si>
  <si>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</si>
  <si>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</si>
  <si>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</si>
  <si>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</si>
  <si>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</si>
  <si>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</si>
  <si>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</si>
  <si>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</si>
  <si>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</si>
  <si>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</si>
  <si>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</si>
  <si>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</si>
  <si>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</si>
  <si>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</si>
  <si>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</si>
  <si>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</si>
  <si>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</si>
  <si>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</si>
  <si>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</si>
  <si>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</si>
  <si>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</si>
  <si>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</si>
  <si>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</si>
  <si>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</si>
  <si>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</si>
  <si>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</si>
  <si>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</si>
  <si>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</si>
  <si>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</si>
  <si>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</si>
  <si>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</si>
  <si>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</si>
  <si>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</si>
  <si>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</si>
  <si>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</si>
  <si>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</si>
  <si>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</si>
  <si>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</si>
  <si>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</si>
  <si>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</si>
  <si>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</si>
  <si>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</si>
  <si>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</si>
  <si>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</si>
  <si>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</si>
  <si>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</si>
  <si>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</si>
  <si>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</si>
  <si>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</si>
  <si>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</si>
  <si>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</si>
  <si>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</si>
  <si>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</si>
  <si>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</si>
  <si>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</si>
  <si>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</si>
  <si>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</si>
  <si>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</si>
  <si>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</si>
  <si>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</si>
  <si>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</si>
  <si>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</si>
  <si>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</si>
  <si>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</si>
  <si>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</si>
  <si>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</si>
  <si>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</si>
  <si>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</si>
  <si>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</si>
  <si>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</si>
  <si>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</si>
  <si>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</si>
  <si>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</si>
  <si>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</si>
  <si>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</si>
  <si>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</si>
  <si>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</si>
  <si>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</si>
  <si>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</si>
  <si>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</si>
  <si>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</si>
  <si>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</si>
  <si>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</si>
  <si>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</si>
  <si>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</si>
  <si>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</si>
  <si>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</si>
  <si>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</si>
  <si>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</si>
  <si>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</si>
  <si>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</si>
  <si>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</si>
  <si>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</si>
  <si>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</si>
  <si>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</si>
  <si>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</si>
  <si>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</si>
  <si>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</si>
  <si>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</si>
  <si>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</si>
  <si>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</si>
  <si>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</si>
  <si>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</si>
  <si>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</si>
  <si>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</si>
  <si>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</si>
  <si>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</si>
  <si>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</si>
  <si>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</si>
  <si>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</si>
  <si>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</si>
  <si>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</si>
  <si>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</si>
  <si>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</si>
  <si>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</si>
  <si>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</si>
  <si>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</si>
  <si>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</si>
  <si>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</si>
  <si>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</si>
  <si>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</si>
  <si>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</si>
  <si>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</si>
  <si>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</si>
  <si>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</si>
  <si>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</si>
  <si>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</si>
  <si>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</si>
  <si>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</si>
  <si>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</si>
  <si>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</si>
  <si>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</si>
  <si>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</si>
  <si>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</si>
  <si>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</si>
  <si>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</si>
  <si>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</si>
  <si>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</si>
  <si>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</si>
  <si>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</si>
  <si>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</si>
  <si>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</si>
  <si>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</si>
  <si>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</si>
  <si>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</si>
  <si>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</si>
  <si>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</si>
  <si>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</si>
  <si>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</si>
  <si>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</si>
  <si>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</si>
  <si>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</si>
  <si>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</si>
  <si>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</si>
  <si>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</si>
  <si>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</si>
  <si>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</si>
  <si>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</si>
  <si>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</si>
  <si>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</si>
  <si>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</si>
  <si>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</si>
  <si>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</si>
  <si>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</si>
  <si>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</si>
  <si>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</si>
  <si>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</si>
  <si>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</si>
  <si>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</si>
  <si>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</si>
  <si>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</si>
  <si>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</si>
  <si>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</si>
  <si>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</si>
  <si>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</si>
  <si>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</si>
  <si>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</si>
  <si>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</si>
  <si>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</si>
  <si>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</si>
  <si>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</si>
  <si>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</si>
  <si>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</si>
  <si>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</si>
  <si>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</si>
  <si>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</si>
  <si>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</si>
  <si>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</si>
  <si>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</si>
  <si>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</si>
  <si>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</si>
  <si>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</si>
  <si>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</si>
  <si>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</si>
  <si>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</si>
  <si>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</si>
  <si>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</si>
  <si>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</si>
  <si>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</si>
  <si>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</si>
  <si>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</si>
  <si>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</si>
  <si>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</si>
  <si>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</si>
  <si>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</si>
  <si>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</si>
  <si>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</si>
  <si>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</si>
  <si>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</si>
  <si>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</si>
  <si>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</si>
  <si>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</si>
  <si>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</si>
  <si>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</si>
  <si>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</si>
  <si>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</si>
  <si>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</si>
  <si>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</si>
  <si>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</si>
  <si>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</si>
  <si>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</si>
  <si>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</si>
  <si>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</si>
  <si>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</si>
  <si>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</si>
  <si>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</si>
  <si>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</si>
  <si>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</si>
  <si>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</si>
  <si>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</si>
  <si>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</si>
  <si>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</si>
  <si>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</si>
  <si>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</si>
  <si>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</si>
  <si>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</si>
  <si>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</si>
  <si>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</si>
  <si>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</si>
  <si>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</si>
  <si>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</si>
  <si>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</si>
  <si>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</si>
  <si>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</si>
  <si>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</si>
  <si>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</si>
  <si>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</si>
  <si>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</si>
  <si>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</si>
  <si>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</si>
  <si>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</si>
  <si>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</si>
  <si>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</si>
  <si>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</si>
  <si>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</si>
  <si>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</si>
  <si>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</si>
  <si>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</si>
  <si>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</si>
  <si>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</si>
  <si>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</si>
  <si>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</si>
  <si>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</si>
  <si>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</si>
  <si>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</si>
  <si>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</si>
  <si>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</si>
  <si>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</si>
  <si>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</si>
  <si>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</si>
  <si>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</si>
  <si>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</si>
  <si>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</si>
  <si>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</si>
  <si>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</si>
  <si>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</si>
  <si>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</si>
  <si>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</si>
  <si>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</si>
  <si>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</si>
  <si>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</si>
  <si>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</si>
  <si>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</si>
  <si>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</si>
  <si>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</si>
  <si>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</si>
  <si>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</si>
  <si>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</si>
  <si>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</si>
  <si>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</si>
  <si>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</si>
  <si>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</si>
  <si>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</si>
  <si>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</si>
  <si>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</si>
  <si>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</si>
  <si>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</si>
  <si>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</si>
  <si>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</si>
  <si>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</si>
  <si>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</si>
  <si>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</si>
  <si>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</si>
  <si>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</si>
  <si>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</si>
  <si>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</si>
  <si>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</si>
  <si>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</si>
  <si>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</si>
  <si>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</si>
  <si>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</si>
  <si>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</si>
  <si>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</si>
  <si>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</si>
  <si>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</si>
  <si>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</si>
  <si>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</si>
  <si>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</si>
  <si>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</si>
  <si>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</si>
  <si>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</si>
  <si>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</si>
  <si>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</si>
  <si>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</si>
  <si>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</si>
  <si>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</si>
  <si>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</si>
  <si>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</si>
  <si>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</si>
  <si>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</si>
  <si>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</si>
  <si>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</si>
  <si>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</si>
  <si>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</si>
  <si>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</si>
  <si>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</si>
  <si>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</si>
  <si>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</si>
  <si>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</si>
  <si>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</si>
  <si>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</si>
  <si>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</si>
  <si>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</si>
  <si>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</si>
  <si>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</si>
  <si>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</si>
  <si>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</si>
  <si>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</si>
  <si>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</si>
  <si>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</si>
  <si>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</si>
  <si>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</si>
  <si>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</si>
  <si>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</si>
  <si>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</si>
  <si>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</si>
  <si>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</si>
  <si>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</si>
  <si>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</si>
  <si>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</si>
  <si>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</si>
  <si>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</si>
  <si>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</si>
  <si>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</si>
  <si>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</si>
  <si>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</si>
  <si>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</si>
  <si>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</si>
  <si>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</si>
  <si>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</si>
  <si>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</si>
  <si>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</si>
  <si>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</si>
  <si>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</si>
  <si>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</si>
  <si>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</si>
  <si>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</si>
  <si>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</si>
  <si>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</si>
  <si>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</si>
  <si>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</si>
  <si>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</si>
  <si>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</si>
  <si>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</si>
  <si>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</si>
  <si>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</si>
  <si>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</si>
  <si>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</si>
  <si>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</si>
  <si>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</si>
  <si>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</si>
  <si>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</si>
  <si>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</si>
  <si>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</si>
  <si>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</si>
  <si>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</si>
  <si>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</si>
  <si>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</si>
  <si>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</si>
  <si>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</si>
  <si>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</si>
  <si>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</si>
  <si>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</si>
  <si>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</si>
  <si>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</si>
  <si>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</si>
  <si>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</si>
  <si>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</si>
  <si>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</si>
  <si>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</si>
  <si>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</si>
  <si>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</si>
  <si>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</si>
  <si>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</si>
  <si>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</si>
  <si>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</si>
  <si>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</si>
  <si>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</si>
  <si>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</si>
  <si>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</si>
  <si>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</si>
  <si>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</si>
  <si>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</si>
  <si>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</si>
  <si>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</si>
  <si>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</si>
  <si>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</si>
  <si>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</si>
  <si>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</si>
  <si>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</si>
  <si>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</si>
  <si>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</si>
  <si>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</si>
  <si>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</si>
  <si>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</si>
  <si>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</si>
  <si>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</si>
  <si>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</si>
  <si>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</si>
  <si>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</si>
  <si>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</si>
  <si>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</si>
  <si>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</si>
  <si>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</si>
  <si>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</si>
  <si>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</si>
  <si>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</si>
  <si>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</si>
  <si>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</si>
  <si>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</si>
  <si>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</si>
  <si>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</si>
  <si>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</si>
  <si>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</si>
  <si>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</si>
  <si>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</si>
  <si>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</si>
  <si>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</si>
  <si>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</si>
  <si>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</si>
  <si>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</si>
  <si>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</si>
  <si>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</si>
  <si>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</si>
  <si>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</si>
  <si>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</si>
  <si>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</si>
  <si>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</si>
  <si>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</si>
  <si>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</si>
  <si>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</si>
  <si>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</si>
  <si>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</si>
  <si>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</si>
  <si>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</si>
  <si>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</si>
  <si>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</si>
  <si>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</si>
  <si>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</si>
  <si>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</si>
  <si>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</si>
  <si>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</si>
  <si>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</si>
  <si>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</si>
  <si>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</si>
  <si>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</si>
  <si>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</si>
  <si>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</si>
  <si>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</si>
  <si>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</si>
  <si>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</si>
  <si>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</si>
  <si>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</si>
  <si>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</si>
  <si>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</si>
  <si>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</si>
  <si>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</si>
  <si>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</si>
  <si>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</si>
  <si>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</si>
  <si>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</si>
  <si>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</si>
  <si>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</si>
  <si>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</si>
  <si>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</si>
  <si>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</si>
  <si>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</si>
  <si>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</si>
  <si>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</si>
  <si>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</si>
  <si>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</si>
  <si>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</si>
  <si>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</si>
  <si>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</si>
  <si>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</si>
  <si>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</si>
  <si>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</si>
  <si>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</si>
  <si>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</si>
  <si>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</si>
  <si>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</si>
  <si>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</si>
  <si>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</si>
  <si>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</si>
  <si>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</si>
  <si>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</si>
  <si>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</si>
  <si>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</si>
  <si>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</si>
  <si>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</si>
  <si>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</si>
  <si>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</si>
  <si>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</si>
  <si>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</si>
  <si>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</si>
  <si>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</si>
  <si>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</si>
  <si>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</si>
  <si>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</si>
  <si>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</si>
  <si>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</si>
  <si>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</si>
  <si>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</si>
  <si>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</si>
  <si>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</si>
  <si>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</si>
  <si>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</si>
  <si>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</si>
  <si>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</si>
  <si>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</si>
  <si>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</si>
  <si>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</si>
  <si>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</si>
  <si>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</si>
  <si>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</si>
  <si>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</si>
  <si>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</si>
  <si>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</si>
  <si>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</si>
  <si>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</si>
  <si>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</si>
  <si>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</si>
  <si>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</si>
  <si>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</si>
  <si>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</si>
  <si>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</si>
  <si>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</si>
  <si>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</si>
  <si>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</si>
  <si>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</si>
  <si>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</si>
  <si>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</si>
  <si>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</si>
  <si>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</si>
  <si>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</si>
  <si>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</si>
  <si>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</si>
  <si>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</si>
  <si>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</si>
  <si>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</si>
  <si>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</si>
  <si>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</si>
  <si>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</si>
  <si>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</si>
  <si>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</si>
  <si>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</si>
  <si>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</si>
  <si>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</si>
  <si>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</si>
  <si>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</si>
  <si>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</si>
  <si>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</si>
  <si>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</si>
  <si>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</si>
  <si>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</si>
  <si>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</si>
  <si>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</si>
  <si>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</si>
  <si>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</si>
  <si>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</si>
  <si>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</si>
  <si>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</si>
  <si>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</si>
  <si>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</si>
  <si>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</si>
  <si>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</si>
  <si>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</si>
  <si>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</si>
  <si>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</si>
  <si>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</si>
  <si>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</si>
  <si>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</si>
  <si>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</si>
  <si>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</si>
  <si>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</si>
  <si>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</si>
  <si>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</si>
  <si>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</si>
  <si>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</si>
  <si>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</si>
  <si>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</si>
  <si>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</si>
  <si>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</si>
  <si>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</si>
  <si>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</si>
  <si>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</si>
  <si>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</si>
  <si>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</si>
  <si>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</si>
  <si>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</si>
  <si>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</si>
  <si>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</si>
  <si>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</si>
  <si>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</si>
  <si>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</si>
  <si>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</si>
  <si>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</si>
  <si>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</si>
  <si>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</si>
  <si>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</si>
  <si>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</si>
  <si>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</si>
  <si>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</si>
  <si>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</si>
  <si>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</si>
  <si>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</si>
  <si>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</si>
  <si>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</si>
  <si>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</si>
  <si>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</si>
  <si>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</si>
  <si>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</si>
  <si>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</si>
  <si>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</si>
  <si>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</si>
  <si>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</si>
  <si>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</si>
  <si>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</si>
  <si>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</si>
  <si>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</si>
  <si>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</si>
  <si>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</si>
  <si>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</si>
  <si>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</si>
  <si>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</si>
  <si>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</si>
  <si>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</si>
  <si>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</si>
  <si>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</si>
  <si>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</si>
  <si>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</si>
  <si>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</si>
  <si>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</si>
  <si>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</si>
  <si>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</si>
  <si>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</si>
  <si>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</si>
  <si>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</si>
  <si>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</si>
  <si>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</si>
  <si>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</si>
  <si>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</si>
  <si>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</si>
  <si>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</si>
  <si>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</si>
  <si>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</si>
  <si>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</si>
  <si>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</si>
  <si>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</si>
  <si>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</si>
  <si>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</si>
  <si>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</si>
  <si>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</si>
  <si>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</si>
  <si>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</si>
  <si>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</si>
  <si>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</si>
  <si>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</si>
  <si>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</si>
  <si>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</si>
  <si>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</si>
  <si>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</si>
  <si>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</si>
  <si>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</si>
  <si>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</si>
  <si>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</si>
  <si>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</si>
  <si>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</si>
  <si>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</si>
  <si>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</si>
  <si>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</si>
  <si>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</si>
  <si>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</si>
  <si>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</si>
  <si>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</si>
  <si>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</si>
  <si>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</si>
  <si>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</si>
  <si>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</si>
  <si>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</si>
  <si>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</si>
  <si>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</si>
  <si>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</si>
  <si>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</si>
  <si>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</si>
  <si>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</si>
  <si>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</si>
  <si>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</si>
  <si>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</si>
  <si>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</si>
  <si>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</si>
  <si>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</si>
  <si>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</si>
  <si>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</si>
  <si>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</si>
  <si>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</si>
  <si>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</si>
  <si>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</si>
  <si>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</si>
  <si>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</si>
  <si>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</si>
  <si>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</si>
  <si>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</si>
  <si>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</si>
  <si>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</si>
  <si>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</si>
  <si>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</si>
  <si>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</si>
  <si>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</si>
  <si>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</si>
  <si>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</si>
  <si>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</si>
  <si>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</si>
  <si>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</si>
  <si>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</si>
  <si>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</si>
  <si>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</si>
  <si>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</si>
  <si>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</si>
  <si>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</si>
  <si>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</si>
  <si>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</si>
  <si>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</si>
  <si>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</si>
  <si>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</si>
  <si>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</si>
  <si>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</si>
  <si>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</si>
  <si>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</si>
  <si>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</si>
  <si>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</si>
  <si>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</si>
  <si>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</si>
  <si>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</si>
  <si>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</si>
  <si>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</si>
  <si>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</si>
  <si>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</si>
  <si>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</si>
  <si>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</si>
  <si>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</si>
  <si>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</si>
  <si>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</si>
  <si>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</si>
  <si>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</si>
  <si>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</si>
  <si>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</si>
  <si>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</si>
  <si>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</si>
  <si>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</si>
  <si>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</si>
  <si>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</si>
  <si>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</si>
  <si>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</si>
  <si>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</si>
  <si>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</si>
  <si>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</si>
  <si>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</si>
  <si>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</si>
  <si>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</si>
  <si>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</si>
  <si>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</si>
  <si>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</si>
  <si>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</si>
  <si>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</si>
  <si>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</si>
  <si>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</si>
  <si>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</si>
  <si>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</si>
  <si>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</si>
  <si>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</si>
  <si>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</si>
  <si>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</si>
  <si>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</si>
  <si>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</si>
  <si>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</si>
  <si>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</si>
  <si>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</si>
  <si>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</si>
  <si>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</si>
  <si>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</si>
  <si>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</si>
  <si>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</si>
  <si>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</si>
  <si>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</si>
  <si>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</si>
  <si>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</si>
  <si>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</si>
  <si>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</si>
  <si>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</si>
  <si>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</si>
  <si>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</si>
  <si>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</si>
  <si>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</si>
  <si>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</si>
  <si>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</si>
  <si>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</si>
  <si>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</si>
  <si>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</si>
  <si>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</si>
  <si>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</si>
  <si>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</si>
  <si>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</si>
  <si>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</si>
  <si>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</si>
  <si>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</si>
  <si>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</si>
  <si>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</si>
  <si>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</si>
  <si>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</si>
  <si>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</si>
  <si>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</si>
  <si>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</si>
  <si>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</si>
  <si>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</si>
  <si>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</si>
  <si>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</si>
  <si>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</si>
  <si>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</si>
  <si>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</si>
  <si>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</si>
  <si>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</si>
  <si>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</si>
  <si>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</si>
  <si>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</si>
  <si>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</si>
  <si>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</si>
  <si>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</si>
  <si>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</si>
  <si>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</si>
  <si>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</si>
  <si>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</si>
  <si>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</si>
  <si>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</si>
  <si>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</si>
  <si>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</si>
  <si>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</si>
  <si>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</si>
  <si>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</si>
  <si>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</si>
  <si>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</si>
  <si>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</si>
  <si>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</si>
  <si>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</si>
  <si>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</si>
  <si>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</si>
  <si>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</si>
  <si>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</si>
  <si>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</si>
  <si>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</si>
  <si>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</si>
  <si>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</si>
  <si>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</si>
  <si>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</si>
  <si>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</si>
  <si>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</si>
  <si>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</si>
  <si>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</si>
  <si>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</si>
  <si>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</si>
  <si>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</si>
  <si>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</si>
  <si>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</si>
  <si>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</si>
  <si>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</si>
  <si>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</si>
  <si>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</si>
  <si>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</si>
  <si>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</si>
  <si>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</si>
  <si>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</si>
  <si>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</si>
  <si>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</si>
  <si>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</si>
  <si>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</si>
  <si>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</si>
  <si>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</si>
  <si>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</si>
  <si>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</si>
  <si>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</si>
  <si>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</si>
  <si>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</si>
  <si>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</si>
  <si>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</si>
  <si>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</si>
  <si>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</si>
  <si>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</si>
  <si>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</si>
  <si>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</si>
  <si>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</si>
  <si>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</si>
  <si>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</si>
  <si>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</si>
  <si>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</si>
  <si>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</si>
  <si>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</si>
  <si>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</si>
  <si>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</si>
  <si>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</si>
  <si>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</si>
  <si>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</si>
  <si>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</si>
  <si>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</si>
  <si>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</si>
  <si>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</si>
  <si>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</si>
  <si>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</si>
  <si>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</si>
  <si>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</si>
  <si>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</si>
  <si>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</si>
  <si>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</si>
  <si>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</si>
  <si>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</si>
  <si>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</si>
  <si>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</si>
  <si>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</si>
  <si>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</si>
  <si>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</si>
  <si>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</si>
  <si>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</si>
  <si>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</si>
  <si>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</si>
  <si>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</si>
  <si>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</si>
  <si>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</si>
  <si>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</si>
  <si>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</si>
  <si>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</si>
  <si>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</si>
  <si>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</si>
  <si>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</si>
  <si>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</si>
  <si>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</si>
  <si>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</si>
  <si>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</si>
  <si>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</si>
  <si>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</si>
  <si>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</si>
  <si>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</si>
  <si>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</si>
  <si>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</si>
  <si>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</si>
  <si>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</si>
  <si>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</si>
  <si>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</si>
  <si>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</si>
  <si>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</si>
  <si>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</si>
  <si>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</si>
  <si>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</si>
  <si>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</si>
  <si>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</si>
  <si>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</si>
  <si>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</si>
  <si>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</si>
  <si>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</si>
  <si>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</si>
  <si>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</si>
  <si>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</si>
  <si>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</si>
  <si>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</si>
  <si>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</si>
  <si>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</si>
  <si>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</si>
  <si>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</si>
  <si>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</si>
  <si>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</si>
  <si>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</si>
  <si>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</si>
  <si>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</si>
  <si>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</si>
  <si>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</si>
  <si>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</si>
  <si>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</si>
  <si>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</si>
  <si>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</si>
  <si>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</si>
  <si>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</si>
  <si>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</si>
  <si>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</si>
  <si>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</si>
  <si>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</si>
  <si>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</si>
  <si>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</si>
  <si>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</si>
  <si>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</si>
  <si>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</si>
  <si>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</si>
  <si>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</si>
  <si>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</si>
  <si>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</si>
  <si>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</si>
  <si>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</si>
  <si>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</si>
  <si>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</si>
  <si>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</si>
  <si>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</si>
  <si>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</si>
  <si>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</si>
  <si>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</si>
  <si>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</si>
  <si>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</si>
  <si>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</si>
  <si>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</si>
  <si>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</si>
  <si>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</si>
  <si>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</si>
  <si>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</si>
  <si>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</si>
  <si>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</si>
  <si>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</si>
  <si>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</si>
  <si>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</si>
  <si>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</si>
  <si>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</si>
  <si>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</si>
  <si>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</si>
  <si>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</si>
  <si>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</si>
  <si>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</si>
  <si>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</si>
  <si>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</si>
  <si>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</si>
  <si>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</si>
  <si>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</si>
  <si>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</si>
  <si>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</si>
  <si>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</si>
  <si>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</si>
  <si>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</si>
  <si>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</si>
  <si>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</si>
  <si>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</si>
  <si>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</si>
  <si>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</si>
  <si>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</si>
  <si>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</si>
  <si>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</si>
  <si>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</si>
  <si>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</si>
  <si>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</si>
  <si>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</si>
  <si>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</si>
  <si>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</si>
  <si>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</si>
  <si>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</si>
  <si>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</si>
  <si>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</si>
  <si>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</si>
  <si>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</si>
  <si>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</si>
  <si>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</si>
  <si>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</si>
  <si>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</si>
  <si>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</si>
  <si>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</si>
  <si>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</si>
  <si>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</si>
  <si>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</si>
  <si>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</si>
  <si>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</si>
  <si>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</si>
  <si>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</si>
  <si>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</si>
  <si>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</si>
  <si>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</si>
  <si>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</si>
  <si>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</si>
  <si>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</si>
  <si>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</si>
  <si>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</si>
  <si>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</si>
  <si>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</si>
  <si>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</si>
  <si>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</si>
  <si>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</si>
  <si>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</si>
  <si>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</si>
  <si>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</si>
  <si>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</si>
  <si>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</si>
  <si>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</si>
  <si>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</si>
  <si>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</si>
  <si>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</si>
  <si>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</si>
  <si>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</si>
  <si>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</si>
  <si>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</si>
  <si>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</si>
  <si>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</si>
  <si>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</si>
  <si>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</si>
  <si>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</si>
  <si>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</si>
  <si>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</si>
  <si>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</si>
  <si>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</si>
  <si>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</si>
  <si>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</si>
  <si>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</si>
  <si>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</si>
  <si>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</si>
  <si>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</si>
  <si>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</si>
  <si>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</si>
  <si>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</si>
  <si>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</si>
  <si>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</si>
  <si>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</si>
  <si>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</si>
  <si>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</si>
  <si>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</si>
  <si>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</si>
  <si>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</si>
  <si>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</si>
  <si>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</si>
  <si>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</si>
  <si>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</si>
  <si>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</si>
  <si>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</si>
  <si>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</si>
  <si>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</si>
  <si>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</si>
  <si>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</si>
  <si>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</si>
  <si>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</si>
  <si>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</si>
  <si>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</si>
  <si>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</si>
  <si>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</si>
  <si>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</si>
  <si>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</si>
  <si>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</si>
  <si>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</si>
  <si>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</si>
  <si>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</si>
  <si>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</si>
  <si>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</si>
  <si>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</si>
  <si>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</si>
  <si>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</si>
  <si>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</si>
  <si>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</si>
  <si>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</si>
  <si>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</si>
  <si>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</si>
  <si>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</si>
  <si>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</si>
  <si>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</si>
  <si>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</si>
  <si>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</si>
  <si>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</si>
  <si>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</si>
  <si>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</si>
  <si>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</si>
  <si>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</si>
  <si>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</si>
  <si>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</si>
  <si>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</si>
  <si>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</si>
  <si>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</si>
  <si>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</si>
  <si>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</si>
  <si>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</si>
  <si>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</si>
  <si>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</si>
  <si>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</si>
  <si>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</si>
  <si>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</si>
  <si>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</si>
  <si>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</si>
  <si>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</si>
  <si>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</si>
  <si>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</si>
  <si>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</si>
  <si>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</si>
  <si>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</si>
  <si>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</si>
  <si>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</si>
  <si>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</si>
  <si>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</si>
  <si>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</si>
  <si>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</si>
  <si>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</si>
  <si>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</si>
  <si>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</si>
  <si>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</si>
  <si>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</si>
  <si>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</si>
  <si>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</si>
  <si>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</si>
  <si>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</si>
  <si>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</si>
  <si>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</si>
  <si>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</si>
  <si>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</si>
  <si>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</si>
  <si>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</si>
  <si>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</si>
  <si>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</si>
  <si>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</si>
  <si>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</si>
  <si>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</si>
  <si>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</si>
  <si>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</si>
  <si>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</si>
  <si>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</si>
  <si>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</si>
  <si>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</si>
  <si>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</si>
  <si>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</si>
  <si>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</si>
  <si>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</si>
  <si>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</si>
  <si>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</si>
  <si>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</si>
  <si>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</si>
  <si>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</si>
  <si>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</si>
  <si>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</si>
  <si>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</si>
  <si>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</si>
  <si>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</si>
  <si>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</si>
  <si>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</si>
  <si>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</si>
  <si>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</si>
  <si>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</si>
  <si>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</si>
  <si>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</si>
  <si>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</si>
  <si>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</si>
  <si>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</si>
  <si>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</si>
  <si>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</si>
  <si>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</si>
  <si>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</si>
  <si>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</si>
  <si>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</si>
  <si>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</si>
  <si>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</si>
  <si>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</si>
  <si>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</si>
  <si>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</si>
  <si>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</si>
  <si>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</si>
  <si>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</si>
  <si>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</si>
  <si>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</si>
  <si>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</si>
  <si>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</si>
  <si>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</si>
  <si>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</si>
  <si>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</si>
  <si>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</si>
  <si>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</si>
  <si>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</si>
  <si>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</si>
  <si>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</si>
  <si>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</si>
  <si>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</si>
  <si>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</si>
  <si>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</si>
  <si>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</si>
  <si>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</si>
  <si>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</si>
  <si>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</si>
  <si>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</si>
  <si>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</si>
  <si>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</si>
  <si>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</si>
  <si>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</si>
  <si>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</si>
  <si>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</si>
  <si>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</si>
  <si>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</si>
  <si>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</si>
  <si>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</si>
  <si>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</si>
  <si>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</si>
  <si>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</si>
  <si>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</si>
  <si>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</si>
  <si>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</si>
  <si>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</si>
  <si>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</si>
  <si>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</si>
  <si>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</si>
  <si>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</si>
  <si>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</si>
  <si>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</si>
  <si>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</si>
  <si>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</si>
  <si>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</si>
  <si>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</si>
  <si>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</si>
  <si>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</si>
  <si>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</si>
  <si>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</si>
  <si>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</si>
  <si>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</si>
  <si>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</si>
  <si>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</si>
  <si>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</si>
  <si>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</si>
  <si>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</si>
  <si>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</si>
  <si>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</si>
  <si>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</si>
  <si>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</si>
  <si>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</si>
  <si>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</si>
  <si>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</si>
  <si>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</si>
  <si>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</si>
  <si>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</si>
  <si>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</si>
  <si>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</si>
  <si>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</si>
  <si>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</si>
  <si>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</si>
  <si>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</si>
  <si>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</si>
  <si>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</si>
  <si>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</si>
  <si>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</si>
  <si>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</si>
  <si>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</si>
  <si>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</si>
  <si>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</si>
  <si>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</si>
  <si>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</si>
  <si>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</si>
  <si>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</si>
  <si>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</si>
  <si>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</si>
  <si>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</si>
  <si>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</si>
  <si>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</si>
  <si>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</si>
  <si>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</si>
  <si>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</si>
  <si>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</si>
  <si>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</si>
  <si>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</si>
  <si>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</si>
  <si>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</si>
  <si>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</si>
  <si>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</si>
  <si>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</si>
  <si>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</si>
  <si>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</si>
  <si>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</si>
  <si>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</si>
  <si>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</si>
  <si>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</si>
  <si>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</si>
  <si>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</si>
  <si>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</si>
  <si>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</si>
  <si>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</si>
  <si>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</si>
  <si>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</si>
  <si>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</si>
  <si>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</si>
  <si>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</si>
  <si>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</si>
  <si>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</si>
  <si>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</si>
  <si>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</si>
  <si>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</si>
  <si>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</si>
  <si>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</si>
  <si>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</si>
  <si>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</si>
  <si>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</si>
  <si>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</si>
  <si>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</si>
  <si>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</si>
  <si>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</si>
  <si>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</si>
  <si>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</si>
  <si>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</si>
  <si>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</si>
  <si>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</si>
  <si>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</si>
  <si>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</si>
  <si>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</si>
  <si>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</si>
  <si>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</si>
  <si>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</si>
  <si>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</si>
  <si>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</si>
  <si>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</si>
  <si>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</si>
  <si>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</si>
  <si>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</si>
  <si>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</si>
  <si>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</si>
  <si>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</si>
  <si>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</si>
  <si>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</si>
  <si>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</si>
  <si>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</si>
  <si>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</si>
  <si>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</si>
  <si>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</si>
  <si>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</si>
  <si>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</si>
  <si>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</si>
  <si>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</si>
  <si>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</si>
  <si>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</si>
  <si>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</si>
  <si>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</si>
  <si>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</si>
  <si>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</si>
  <si>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</si>
  <si>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</si>
  <si>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</si>
  <si>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</si>
  <si>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</si>
  <si>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</si>
  <si>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</si>
  <si>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</si>
  <si>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</si>
  <si>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</si>
  <si>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</si>
  <si>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</si>
  <si>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</si>
  <si>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</si>
  <si>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</si>
  <si>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</si>
  <si>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</si>
  <si>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</si>
  <si>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</si>
  <si>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</si>
  <si>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</si>
  <si>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</si>
  <si>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</si>
  <si>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</si>
  <si>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</si>
  <si>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</si>
  <si>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</si>
  <si>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</si>
  <si>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</si>
  <si>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</si>
  <si>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</si>
  <si>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</si>
  <si>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</si>
  <si>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</si>
  <si>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</si>
  <si>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</si>
  <si>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</si>
  <si>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</si>
  <si>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</si>
  <si>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</si>
  <si>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</si>
  <si>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</si>
  <si>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</si>
  <si>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</si>
  <si>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</si>
  <si>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</si>
  <si>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</si>
  <si>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</si>
  <si>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</si>
  <si>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</si>
  <si>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</si>
  <si>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</si>
  <si>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</si>
  <si>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</si>
  <si>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</si>
  <si>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</si>
  <si>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</si>
  <si>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</si>
  <si>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</si>
  <si>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</si>
  <si>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</si>
  <si>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</si>
  <si>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</si>
  <si>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</si>
  <si>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</si>
  <si>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</si>
  <si>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</si>
  <si>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</si>
  <si>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</si>
  <si>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</si>
  <si>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</si>
  <si>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</si>
  <si>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</si>
  <si>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</si>
  <si>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</si>
  <si>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</si>
  <si>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</si>
  <si>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</si>
  <si>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</si>
  <si>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</si>
  <si>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</si>
  <si>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</si>
  <si>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</si>
  <si>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</si>
  <si>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</si>
  <si>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</si>
  <si>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</si>
  <si>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</si>
  <si>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</si>
  <si>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</si>
  <si>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</si>
  <si>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</si>
  <si>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</si>
  <si>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</si>
  <si>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</si>
  <si>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</si>
  <si>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</si>
  <si>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</si>
  <si>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</si>
  <si>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</si>
  <si>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</si>
  <si>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</si>
  <si>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</si>
  <si>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</si>
  <si>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</si>
  <si>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</si>
  <si>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</si>
  <si>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</si>
  <si>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</si>
  <si>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</si>
  <si>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</si>
  <si>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</si>
  <si>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</si>
  <si>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</si>
  <si>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</si>
  <si>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</si>
  <si>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</si>
  <si>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</si>
  <si>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</si>
  <si>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</si>
  <si>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</si>
  <si>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</si>
  <si>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</si>
  <si>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</si>
  <si>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</si>
  <si>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</si>
  <si>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</si>
  <si>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</si>
  <si>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</si>
  <si>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</si>
  <si>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</si>
  <si>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</si>
  <si>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</si>
  <si>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</si>
  <si>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</si>
  <si>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</si>
  <si>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</si>
  <si>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</si>
  <si>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</si>
  <si>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</si>
  <si>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</si>
  <si>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</si>
  <si>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</si>
  <si>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</si>
  <si>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</si>
  <si>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</si>
  <si>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</si>
  <si>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</si>
  <si>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</si>
  <si>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</si>
  <si>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</si>
  <si>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</si>
  <si>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</si>
  <si>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</si>
  <si>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</si>
  <si>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</si>
  <si>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</si>
  <si>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</si>
  <si>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</si>
  <si>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</si>
  <si>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</si>
  <si>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</si>
  <si>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</si>
  <si>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</si>
  <si>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</si>
  <si>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</si>
  <si>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</si>
  <si>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</si>
  <si>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</si>
  <si>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</si>
  <si>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</si>
  <si>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</si>
  <si>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</si>
  <si>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</si>
  <si>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</si>
  <si>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</si>
  <si>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</si>
  <si>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</si>
  <si>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</si>
  <si>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</si>
  <si>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</si>
  <si>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</si>
  <si>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</si>
  <si>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</si>
  <si>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</si>
  <si>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</si>
  <si>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</si>
  <si>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</si>
  <si>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</si>
  <si>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</si>
  <si>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</si>
  <si>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</si>
  <si>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</si>
  <si>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</si>
  <si>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</si>
  <si>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</si>
  <si>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</si>
  <si>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</si>
  <si>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</si>
  <si>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</si>
  <si>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</si>
  <si>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</si>
  <si>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</si>
  <si>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</si>
  <si>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</si>
  <si>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</si>
  <si>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</si>
  <si>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</si>
  <si>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</si>
  <si>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</si>
  <si>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</si>
  <si>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</si>
  <si>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</si>
  <si>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</si>
  <si>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</si>
  <si>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</si>
  <si>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</si>
  <si>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</si>
  <si>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</si>
  <si>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</si>
  <si>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</si>
  <si>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</si>
  <si>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</si>
  <si>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</si>
  <si>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</si>
  <si>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</si>
  <si>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</si>
  <si>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</si>
  <si>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</si>
  <si>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</si>
  <si>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</si>
  <si>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</si>
  <si>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</si>
  <si>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</si>
  <si>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</si>
  <si>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</si>
  <si>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</si>
  <si>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</si>
  <si>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</si>
  <si>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</si>
  <si>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</si>
  <si>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</si>
  <si>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</si>
  <si>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</si>
  <si>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</si>
  <si>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</si>
  <si>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</si>
  <si>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</si>
  <si>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</si>
  <si>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</si>
  <si>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</si>
  <si>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</si>
  <si>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</si>
  <si>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</si>
  <si>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</si>
  <si>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</si>
  <si>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</si>
  <si>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</si>
  <si>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</si>
  <si>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</si>
  <si>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</si>
  <si>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</si>
  <si>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</si>
  <si>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</si>
  <si>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</si>
  <si>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</si>
  <si>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</si>
  <si>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</si>
  <si>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</si>
  <si>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</si>
  <si>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</si>
  <si>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</si>
  <si>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</si>
  <si>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</si>
  <si>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</si>
  <si>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</si>
  <si>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</si>
  <si>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</si>
  <si>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</si>
  <si>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</si>
  <si>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</si>
  <si>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</si>
  <si>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</si>
  <si>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</si>
  <si>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</si>
  <si>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</si>
  <si>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</si>
  <si>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</si>
  <si>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</si>
  <si>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</si>
  <si>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</si>
  <si>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</si>
  <si>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</si>
  <si>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</si>
  <si>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</si>
  <si>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</si>
  <si>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</si>
  <si>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</si>
  <si>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</si>
  <si>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</si>
  <si>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</si>
  <si>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</si>
  <si>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</si>
  <si>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</si>
  <si>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</si>
  <si>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</si>
  <si>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</si>
  <si>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</si>
  <si>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</si>
  <si>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</si>
  <si>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</si>
  <si>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</si>
  <si>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</si>
  <si>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</si>
  <si>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</si>
  <si>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</si>
  <si>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</si>
  <si>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</si>
  <si>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</si>
  <si>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</si>
  <si>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</si>
  <si>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</si>
  <si>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</si>
  <si>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</si>
  <si>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</si>
  <si>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</si>
  <si>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</si>
  <si>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</si>
  <si>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</si>
  <si>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</si>
  <si>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</si>
  <si>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</si>
  <si>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</si>
  <si>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</si>
  <si>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</si>
  <si>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</si>
  <si>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</si>
  <si>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</si>
  <si>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</si>
  <si>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</si>
  <si>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</si>
  <si>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</si>
  <si>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</si>
  <si>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</si>
  <si>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</si>
  <si>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</si>
  <si>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</si>
  <si>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</si>
  <si>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</si>
  <si>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</si>
  <si>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</si>
  <si>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</si>
  <si>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</si>
  <si>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</si>
  <si>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</si>
  <si>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</si>
  <si>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</si>
  <si>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</si>
  <si>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</si>
  <si>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</si>
  <si>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</si>
  <si>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</si>
  <si>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</si>
  <si>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</si>
  <si>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</si>
  <si>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</si>
  <si>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</si>
  <si>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</si>
  <si>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</si>
  <si>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</si>
  <si>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</si>
  <si>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</si>
  <si>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</si>
  <si>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</si>
  <si>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</si>
  <si>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</si>
  <si>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</si>
  <si>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</si>
  <si>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</si>
  <si>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</si>
  <si>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</si>
  <si>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</si>
  <si>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</si>
  <si>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</si>
  <si>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</si>
  <si>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</si>
  <si>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</si>
  <si>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</si>
  <si>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</si>
  <si>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</si>
  <si>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</si>
  <si>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</si>
  <si>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</si>
  <si>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</si>
  <si>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</si>
  <si>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</si>
  <si>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</si>
  <si>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</si>
  <si>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</si>
  <si>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</si>
  <si>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</si>
  <si>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</si>
  <si>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</si>
  <si>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</si>
  <si>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</si>
  <si>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</si>
  <si>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</si>
  <si>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</si>
  <si>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</si>
  <si>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</si>
  <si>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</si>
  <si>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</si>
  <si>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</si>
  <si>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</si>
  <si>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</si>
  <si>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</si>
  <si>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</si>
  <si>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</si>
  <si>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</si>
  <si>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</si>
  <si>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</si>
  <si>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</si>
  <si>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</si>
  <si>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</si>
  <si>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</si>
  <si>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</si>
  <si>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</si>
  <si>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</si>
  <si>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</si>
  <si>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</si>
  <si>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</si>
  <si>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</si>
  <si>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</si>
  <si>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</si>
  <si>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</si>
  <si>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</si>
  <si>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</si>
  <si>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</si>
  <si>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</si>
  <si>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</si>
  <si>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</si>
  <si>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</si>
  <si>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</si>
  <si>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</si>
  <si>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</si>
  <si>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</si>
  <si>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</si>
  <si>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</si>
  <si>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</si>
  <si>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</si>
  <si>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</si>
  <si>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</si>
  <si>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</si>
  <si>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</si>
  <si>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</si>
  <si>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</si>
  <si>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</si>
  <si>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</si>
  <si>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</si>
  <si>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</si>
  <si>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</si>
  <si>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</si>
  <si>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</si>
  <si>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</si>
  <si>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</si>
  <si>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</si>
  <si>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</si>
  <si>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</si>
  <si>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</si>
  <si>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</si>
  <si>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</si>
  <si>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</si>
  <si>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</si>
  <si>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</si>
  <si>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</si>
  <si>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</si>
  <si>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</si>
  <si>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</si>
  <si>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</si>
  <si>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</si>
  <si>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</si>
  <si>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</si>
  <si>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</si>
  <si>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</si>
  <si>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</si>
  <si>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</si>
  <si>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</si>
  <si>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</si>
  <si>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</si>
  <si>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</si>
  <si>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</si>
  <si>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</si>
  <si>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</si>
  <si>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</si>
  <si>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</si>
  <si>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</si>
  <si>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</si>
  <si>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</si>
  <si>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</si>
  <si>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</si>
  <si>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</si>
  <si>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</si>
  <si>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</si>
  <si>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</si>
  <si>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</si>
  <si>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</si>
  <si>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</si>
  <si>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</si>
  <si>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</si>
  <si>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</si>
  <si>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</si>
  <si>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</si>
  <si>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</si>
  <si>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</si>
  <si>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</si>
  <si>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</si>
  <si>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</si>
  <si>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</si>
  <si>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</si>
  <si>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</si>
  <si>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</si>
  <si>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</si>
  <si>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</si>
  <si>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</si>
  <si>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</si>
  <si>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</si>
  <si>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</si>
  <si>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</si>
  <si>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</si>
  <si>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</si>
  <si>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</si>
  <si>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</si>
  <si>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</si>
  <si>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</si>
  <si>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</si>
  <si>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</si>
  <si>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</si>
  <si>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</si>
  <si>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</si>
  <si>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</si>
  <si>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</si>
  <si>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</si>
  <si>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</si>
  <si>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</si>
  <si>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</si>
  <si>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</si>
  <si>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</si>
  <si>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</si>
  <si>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</si>
  <si>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</si>
  <si>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</si>
  <si>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</si>
  <si>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</si>
  <si>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</si>
  <si>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</si>
  <si>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</si>
  <si>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</si>
  <si>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</si>
  <si>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</si>
  <si>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</si>
  <si>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</si>
  <si>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</si>
  <si>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</si>
  <si>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</si>
  <si>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</si>
  <si>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</si>
  <si>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</si>
  <si>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</si>
  <si>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</si>
  <si>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</si>
  <si>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</si>
  <si>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</si>
  <si>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</si>
  <si>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</si>
  <si>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</si>
  <si>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</si>
  <si>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</si>
  <si>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</si>
  <si>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</si>
  <si>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</si>
  <si>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</si>
  <si>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</si>
  <si>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</si>
  <si>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</si>
  <si>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</si>
  <si>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</si>
  <si>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</si>
  <si>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</si>
  <si>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</si>
  <si>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</si>
  <si>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</si>
  <si>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</si>
  <si>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</si>
  <si>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</si>
  <si>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</si>
  <si>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</si>
  <si>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</si>
  <si>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</si>
  <si>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</si>
  <si>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</si>
  <si>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</si>
  <si>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</si>
  <si>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</si>
  <si>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</si>
  <si>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</si>
  <si>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</si>
  <si>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</si>
  <si>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</si>
  <si>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</si>
  <si>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</si>
  <si>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</si>
  <si>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</si>
  <si>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</si>
  <si>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</si>
  <si>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</si>
  <si>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</si>
  <si>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</si>
  <si>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</si>
  <si>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</si>
  <si>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</si>
  <si>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</si>
  <si>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</si>
  <si>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</si>
  <si>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</si>
  <si>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</si>
  <si>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</si>
  <si>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</si>
  <si>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</si>
  <si>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</si>
  <si>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</si>
  <si>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</si>
  <si>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</si>
  <si>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</si>
  <si>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</si>
  <si>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</si>
  <si>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</si>
  <si>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</si>
  <si>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</si>
  <si>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</si>
  <si>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</si>
  <si>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</si>
  <si>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</si>
  <si>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</si>
  <si>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</si>
  <si>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</si>
  <si>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</si>
  <si>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</si>
  <si>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</si>
  <si>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</si>
  <si>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</si>
  <si>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</si>
  <si>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</si>
  <si>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</si>
  <si>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</si>
  <si>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</si>
  <si>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</si>
  <si>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</si>
  <si>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</si>
  <si>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</si>
  <si>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</si>
  <si>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</si>
  <si>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</si>
  <si>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</si>
  <si>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</si>
  <si>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</si>
  <si>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</si>
  <si>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</si>
  <si>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</si>
  <si>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</si>
  <si>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</si>
  <si>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</si>
  <si>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</si>
  <si>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</si>
  <si>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</si>
  <si>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</si>
  <si>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</si>
  <si>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</si>
  <si>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</si>
  <si>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</si>
  <si>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</si>
  <si>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</si>
  <si>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</si>
  <si>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</si>
  <si>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</si>
  <si>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</si>
  <si>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</si>
  <si>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</si>
  <si>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</si>
  <si>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</si>
  <si>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</si>
  <si>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</si>
  <si>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</si>
  <si>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</si>
  <si>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</si>
  <si>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</si>
  <si>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</si>
  <si>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</si>
  <si>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</si>
  <si>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</si>
  <si>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</si>
  <si>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</si>
  <si>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</si>
  <si>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</si>
  <si>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</si>
  <si>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</si>
  <si>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</si>
  <si>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</si>
  <si>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</si>
  <si>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</si>
  <si>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</si>
  <si>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</si>
  <si>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</si>
  <si>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</si>
  <si>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</si>
  <si>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</si>
  <si>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</si>
  <si>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</si>
  <si>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</si>
  <si>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</si>
  <si>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</si>
  <si>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</si>
  <si>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</si>
  <si>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</si>
  <si>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</si>
  <si>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</si>
  <si>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</si>
  <si>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</si>
  <si>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</si>
  <si>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</si>
  <si>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</si>
  <si>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</si>
  <si>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</si>
  <si>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</si>
  <si>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</si>
  <si>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</si>
  <si>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</si>
  <si>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</si>
  <si>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</si>
  <si>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</si>
  <si>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</si>
  <si>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</si>
  <si>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</si>
  <si>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</si>
  <si>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</si>
  <si>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</si>
  <si>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</si>
  <si>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</si>
  <si>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</si>
  <si>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</si>
  <si>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</si>
  <si>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</si>
  <si>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</si>
  <si>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</si>
  <si>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</si>
  <si>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</si>
  <si>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</si>
  <si>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</si>
  <si>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</si>
  <si>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</si>
  <si>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</si>
  <si>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</si>
  <si>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</si>
  <si>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</si>
  <si>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</si>
  <si>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</si>
  <si>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</si>
  <si>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</si>
  <si>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</si>
  <si>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</si>
  <si>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</si>
  <si>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</si>
  <si>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</si>
  <si>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</si>
  <si>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</si>
  <si>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</si>
  <si>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</si>
  <si>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</si>
  <si>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</si>
  <si>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</si>
  <si>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</si>
  <si>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</si>
  <si>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</si>
  <si>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</si>
  <si>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</si>
  <si>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</si>
  <si>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</si>
  <si>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</si>
  <si>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</si>
  <si>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</si>
  <si>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</si>
  <si>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</si>
  <si>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</si>
  <si>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</si>
  <si>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</si>
  <si>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</si>
  <si>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</si>
  <si>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</si>
  <si>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</si>
  <si>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</si>
  <si>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</si>
  <si>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</si>
  <si>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</si>
  <si>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</si>
  <si>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</si>
  <si>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</si>
  <si>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</si>
  <si>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</si>
  <si>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</si>
  <si>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</si>
  <si>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</si>
  <si>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</si>
  <si>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</si>
  <si>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</si>
  <si>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</si>
  <si>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</si>
  <si>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</si>
  <si>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</si>
  <si>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</si>
  <si>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</si>
  <si>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</si>
  <si>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</si>
  <si>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</si>
  <si>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</si>
  <si>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</si>
  <si>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</si>
  <si>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</si>
  <si>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</si>
  <si>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</si>
  <si>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</si>
  <si>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</si>
  <si>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</si>
  <si>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</si>
  <si>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</si>
  <si>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</si>
  <si>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</si>
  <si>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</si>
  <si>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</si>
  <si>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</si>
  <si>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</si>
  <si>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</si>
  <si>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</si>
  <si>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</si>
  <si>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</si>
  <si>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</si>
  <si>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</si>
  <si>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</si>
  <si>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</si>
  <si>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</si>
  <si>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</si>
  <si>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</si>
  <si>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</si>
  <si>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</si>
  <si>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</si>
  <si>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</si>
  <si>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</si>
  <si>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</si>
  <si>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</si>
  <si>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</si>
  <si>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</si>
  <si>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</si>
  <si>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</si>
  <si>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</si>
  <si>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</si>
  <si>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</si>
  <si>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</si>
  <si>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</si>
  <si>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</si>
  <si>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</si>
  <si>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</si>
  <si>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</si>
  <si>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</si>
  <si>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</si>
  <si>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</si>
  <si>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</si>
  <si>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</si>
  <si>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</si>
  <si>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</si>
  <si>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</si>
  <si>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</si>
  <si>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</si>
  <si>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</si>
  <si>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</si>
  <si>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</si>
  <si>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</si>
  <si>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</si>
  <si>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</si>
  <si>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</si>
  <si>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</si>
  <si>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</si>
  <si>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</si>
  <si>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</si>
  <si>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</si>
  <si>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</si>
  <si>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</si>
  <si>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</si>
  <si>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</si>
  <si>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</si>
  <si>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</si>
  <si>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</si>
  <si>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</si>
  <si>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</si>
  <si>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</si>
  <si>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</si>
  <si>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</si>
  <si>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</si>
  <si>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</si>
  <si>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</si>
  <si>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</si>
  <si>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</si>
  <si>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</si>
  <si>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</si>
  <si>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</si>
  <si>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</si>
  <si>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</si>
  <si>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</si>
  <si>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</si>
  <si>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</si>
  <si>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</si>
  <si>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</si>
  <si>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</si>
  <si>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</si>
  <si>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</si>
  <si>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</si>
  <si>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</si>
  <si>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</si>
  <si>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</si>
  <si>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</si>
  <si>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</si>
  <si>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</si>
  <si>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</si>
  <si>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</si>
  <si>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</si>
  <si>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</si>
  <si>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</si>
  <si>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</si>
  <si>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</si>
  <si>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</si>
  <si>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</si>
  <si>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</si>
  <si>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</si>
  <si>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</si>
  <si>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</si>
  <si>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</si>
  <si>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</si>
  <si>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</si>
  <si>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</si>
  <si>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</si>
  <si>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</si>
  <si>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</si>
  <si>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</si>
  <si>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</si>
  <si>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</si>
  <si>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</si>
  <si>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</si>
  <si>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</si>
  <si>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</si>
  <si>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</si>
  <si>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</si>
  <si>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</si>
  <si>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</si>
  <si>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</si>
  <si>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</si>
  <si>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</si>
  <si>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</si>
  <si>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</si>
  <si>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</si>
  <si>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</si>
  <si>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</si>
  <si>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</si>
  <si>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</si>
  <si>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</si>
  <si>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</si>
  <si>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</si>
  <si>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</si>
  <si>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</si>
  <si>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</si>
  <si>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</si>
  <si>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</si>
  <si>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</si>
  <si>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</si>
  <si>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</si>
  <si>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</si>
  <si>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</si>
  <si>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</si>
  <si>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</si>
  <si>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</si>
  <si>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</si>
  <si>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</si>
  <si>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</si>
  <si>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</si>
  <si>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</si>
  <si>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</si>
  <si>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</si>
  <si>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</si>
  <si>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</si>
  <si>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</si>
  <si>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</si>
  <si>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</si>
  <si>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</si>
  <si>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</si>
  <si>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</si>
  <si>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</si>
  <si>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</si>
  <si>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</si>
  <si>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</si>
  <si>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</si>
  <si>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</si>
  <si>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</si>
  <si>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</si>
  <si>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</si>
  <si>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</si>
  <si>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</si>
  <si>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</si>
  <si>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</si>
  <si>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</si>
  <si>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</si>
  <si>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</si>
  <si>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</si>
  <si>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</si>
  <si>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</si>
  <si>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</si>
  <si>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</si>
  <si>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</si>
  <si>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</si>
  <si>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</si>
  <si>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</si>
  <si>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</si>
  <si>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</si>
  <si>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</si>
  <si>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</si>
  <si>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</si>
  <si>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</si>
  <si>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</si>
  <si>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</si>
  <si>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</si>
  <si>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</si>
  <si>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</si>
  <si>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</si>
  <si>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</si>
  <si>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</si>
  <si>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</si>
  <si>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</si>
  <si>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</si>
  <si>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</si>
  <si>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</si>
  <si>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</si>
  <si>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</si>
  <si>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</si>
  <si>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</si>
  <si>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</si>
  <si>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</si>
  <si>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</si>
  <si>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</si>
  <si>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</si>
  <si>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</si>
  <si>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</si>
  <si>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</si>
  <si>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</si>
  <si>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</si>
  <si>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</si>
  <si>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</si>
  <si>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</si>
  <si>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</si>
  <si>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</si>
  <si>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</si>
  <si>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</si>
  <si>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</si>
  <si>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</si>
  <si>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</si>
  <si>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</si>
  <si>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</si>
  <si>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</si>
  <si>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</si>
  <si>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</si>
  <si>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</si>
  <si>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</si>
  <si>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</si>
  <si>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</si>
  <si>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</si>
  <si>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</si>
  <si>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</si>
  <si>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</si>
  <si>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</si>
  <si>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</si>
  <si>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</si>
  <si>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</si>
  <si>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</si>
  <si>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</si>
  <si>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</si>
  <si>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</si>
  <si>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</si>
  <si>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</si>
  <si>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</si>
  <si>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</si>
  <si>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</si>
  <si>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</si>
  <si>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</si>
  <si>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</si>
  <si>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</si>
  <si>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</si>
  <si>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</si>
  <si>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</si>
  <si>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</si>
  <si>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</si>
  <si>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</si>
  <si>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</si>
  <si>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</si>
  <si>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</si>
  <si>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</si>
  <si>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</si>
  <si>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</si>
  <si>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</si>
  <si>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</si>
  <si>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</si>
  <si>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</si>
  <si>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</si>
  <si>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</si>
  <si>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</si>
  <si>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</si>
  <si>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</si>
  <si>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</si>
  <si>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</si>
  <si>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</si>
  <si>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</si>
  <si>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</si>
  <si>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</si>
  <si>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</si>
  <si>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</si>
  <si>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</si>
  <si>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</si>
  <si>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</si>
  <si>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</si>
  <si>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</si>
  <si>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</si>
  <si>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</si>
  <si>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</si>
  <si>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</si>
  <si>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</si>
  <si>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</si>
  <si>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</si>
  <si>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</si>
  <si>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</si>
  <si>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</si>
  <si>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</si>
  <si>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</si>
  <si>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</si>
  <si>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</si>
  <si>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</si>
  <si>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</si>
  <si>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</si>
  <si>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</si>
  <si>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</si>
  <si>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</si>
  <si>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</si>
  <si>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</si>
  <si>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</si>
  <si>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</si>
  <si>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</si>
  <si>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</si>
  <si>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</si>
  <si>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</si>
  <si>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</si>
  <si>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</si>
  <si>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</si>
  <si>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</si>
  <si>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</si>
  <si>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</si>
  <si>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</si>
  <si>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</si>
  <si>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</si>
  <si>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</si>
  <si>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</si>
  <si>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</si>
  <si>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</si>
  <si>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</si>
  <si>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</si>
  <si>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</si>
  <si>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</si>
  <si>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</si>
  <si>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</si>
  <si>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</si>
  <si>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</si>
  <si>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</si>
  <si>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</si>
  <si>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</si>
  <si>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</si>
  <si>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</si>
  <si>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</si>
  <si>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</si>
  <si>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</si>
  <si>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</si>
  <si>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</si>
  <si>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</si>
  <si>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</si>
  <si>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</si>
  <si>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</si>
  <si>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</si>
  <si>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</si>
  <si>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</si>
  <si>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</si>
  <si>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</si>
  <si>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</si>
  <si>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</si>
  <si>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</si>
  <si>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</si>
  <si>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</si>
  <si>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</si>
  <si>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</si>
  <si>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</si>
  <si>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</si>
  <si>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</si>
  <si>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</si>
  <si>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</si>
  <si>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</si>
  <si>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</si>
  <si>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</si>
  <si>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</si>
  <si>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</si>
  <si>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</si>
  <si>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</si>
  <si>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</si>
  <si>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</si>
  <si>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</si>
  <si>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</si>
  <si>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</si>
  <si>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</si>
  <si>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</si>
  <si>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</si>
  <si>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</si>
  <si>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</si>
  <si>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</si>
  <si>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</si>
  <si>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</si>
  <si>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</si>
  <si>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</si>
  <si>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</si>
  <si>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</si>
  <si>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</si>
  <si>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</si>
  <si>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</si>
  <si>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</si>
  <si>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</si>
  <si>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</si>
  <si>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</si>
  <si>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</si>
  <si>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</si>
  <si>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</si>
  <si>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</si>
  <si>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</si>
  <si>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</si>
  <si>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</si>
  <si>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</si>
  <si>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</si>
  <si>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</si>
  <si>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</si>
  <si>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</si>
  <si>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</si>
  <si>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</si>
  <si>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</si>
  <si>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</si>
  <si>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</si>
  <si>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</si>
  <si>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</si>
  <si>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</si>
  <si>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</si>
  <si>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</si>
  <si>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</si>
  <si>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</si>
  <si>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</si>
  <si>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</si>
  <si>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</si>
  <si>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</si>
  <si>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</si>
  <si>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</si>
  <si>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</si>
  <si>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</si>
  <si>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</si>
  <si>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</si>
  <si>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</si>
  <si>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</si>
  <si>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</si>
  <si>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</si>
  <si>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</si>
  <si>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</si>
  <si>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</si>
  <si>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</si>
  <si>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</si>
  <si>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</si>
  <si>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</si>
  <si>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</si>
  <si>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</si>
  <si>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</si>
  <si>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</si>
  <si>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</si>
  <si>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</si>
  <si>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</si>
  <si>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</si>
  <si>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</si>
  <si>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</si>
  <si>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</si>
  <si>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</si>
  <si>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</si>
  <si>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</si>
  <si>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</si>
  <si>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</si>
  <si>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</si>
  <si>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</si>
  <si>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</si>
  <si>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</si>
  <si>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</si>
  <si>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</si>
  <si>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</si>
  <si>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</si>
  <si>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</si>
  <si>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</si>
  <si>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</si>
  <si>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</si>
  <si>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</si>
  <si>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</si>
  <si>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</si>
  <si>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</si>
  <si>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</si>
  <si>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</si>
  <si>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</si>
  <si>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</si>
  <si>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</si>
  <si>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</si>
  <si>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</si>
  <si>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</si>
  <si>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</si>
  <si>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</si>
  <si>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</si>
  <si>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</si>
  <si>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</si>
  <si>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</si>
  <si>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</si>
  <si>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</si>
  <si>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</si>
  <si>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</si>
  <si>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</si>
  <si>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</si>
  <si>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</si>
  <si>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</si>
  <si>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</si>
  <si>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</si>
  <si>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</si>
  <si>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</si>
  <si>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</si>
  <si>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</si>
  <si>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</si>
  <si>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</si>
  <si>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</si>
  <si>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</si>
  <si>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</si>
  <si>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</si>
  <si>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</si>
  <si>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</si>
  <si>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</si>
  <si>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</si>
  <si>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</si>
  <si>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</si>
  <si>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</si>
  <si>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</si>
  <si>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</si>
  <si>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</si>
  <si>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</si>
  <si>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</si>
  <si>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</si>
  <si>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</si>
  <si>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</si>
  <si>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</si>
  <si>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</si>
  <si>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</si>
  <si>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</si>
  <si>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</si>
  <si>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</si>
  <si>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</si>
  <si>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</si>
  <si>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</si>
  <si>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</si>
  <si>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</si>
  <si>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</si>
  <si>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</si>
  <si>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</si>
  <si>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</si>
  <si>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</si>
  <si>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</si>
  <si>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</si>
  <si>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</si>
  <si>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</si>
  <si>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</si>
  <si>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</si>
  <si>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</si>
  <si>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</si>
  <si>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</si>
  <si>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</si>
  <si>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</si>
  <si>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</si>
  <si>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</si>
  <si>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</si>
  <si>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</si>
  <si>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</si>
  <si>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</si>
  <si>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</si>
  <si>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</si>
  <si>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</si>
  <si>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</si>
  <si>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</si>
  <si>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</si>
  <si>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</si>
  <si>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</si>
  <si>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</si>
  <si>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</si>
  <si>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</si>
  <si>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</si>
  <si>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</si>
  <si>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</si>
  <si>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</si>
  <si>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</si>
  <si>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</si>
  <si>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</si>
  <si>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</si>
  <si>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</si>
  <si>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</si>
  <si>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</si>
  <si>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</si>
  <si>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</si>
  <si>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</si>
  <si>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</si>
  <si>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</si>
  <si>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</si>
  <si>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</si>
  <si>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</si>
  <si>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</si>
  <si>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</si>
  <si>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</si>
  <si>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</si>
  <si>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</si>
  <si>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</si>
  <si>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</si>
  <si>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</si>
  <si>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</si>
  <si>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</si>
  <si>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</si>
  <si>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</si>
  <si>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</si>
  <si>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</si>
  <si>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</si>
  <si>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</si>
  <si>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</si>
  <si>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</si>
  <si>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</si>
  <si>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</si>
  <si>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</si>
  <si>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</si>
  <si>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</si>
  <si>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</si>
  <si>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</si>
  <si>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</si>
  <si>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</si>
  <si>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</si>
  <si>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</si>
  <si>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</si>
  <si>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</si>
  <si>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</si>
  <si>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</si>
  <si>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</si>
  <si>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</si>
  <si>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</si>
  <si>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</si>
  <si>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</si>
  <si>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</si>
  <si>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</si>
  <si>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</si>
  <si>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</si>
  <si>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</si>
  <si>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</si>
  <si>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</si>
  <si>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</si>
  <si>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</si>
  <si>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</si>
  <si>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</si>
  <si>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</si>
  <si>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</si>
  <si>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</si>
  <si>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</si>
  <si>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</si>
  <si>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</si>
  <si>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</si>
  <si>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</si>
  <si>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</si>
  <si>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</si>
  <si>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</si>
  <si>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</si>
  <si>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</si>
  <si>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</si>
  <si>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</si>
  <si>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</si>
  <si>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</si>
  <si>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</si>
  <si>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</si>
  <si>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</si>
  <si>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</si>
  <si>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</si>
  <si>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</si>
  <si>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</si>
  <si>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</si>
  <si>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</si>
  <si>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</si>
  <si>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</si>
  <si>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</si>
  <si>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</si>
  <si>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</si>
  <si>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</si>
  <si>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</si>
  <si>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</si>
  <si>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</si>
  <si>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</si>
  <si>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</si>
  <si>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</si>
  <si>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</si>
  <si>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</si>
  <si>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</si>
  <si>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</si>
  <si>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</si>
  <si>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</si>
  <si>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</si>
  <si>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</si>
  <si>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</si>
  <si>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</si>
  <si>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</si>
  <si>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</si>
  <si>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</si>
  <si>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</si>
  <si>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</si>
  <si>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</si>
  <si>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</si>
  <si>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</si>
  <si>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</si>
  <si>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</si>
  <si>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</si>
  <si>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</si>
  <si>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</si>
  <si>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</si>
  <si>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</si>
  <si>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</si>
  <si>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</si>
  <si>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</si>
  <si>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</si>
  <si>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</si>
  <si>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</si>
  <si>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</si>
  <si>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</si>
  <si>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</si>
  <si>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</si>
  <si>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</si>
  <si>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</si>
  <si>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</si>
  <si>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</si>
  <si>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</si>
  <si>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</si>
  <si>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</si>
  <si>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</si>
  <si>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</si>
  <si>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</si>
  <si>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</si>
  <si>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</si>
  <si>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</si>
  <si>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</si>
  <si>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</si>
  <si>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</si>
  <si>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</si>
  <si>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</si>
  <si>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</si>
  <si>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</si>
  <si>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</si>
  <si>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</si>
  <si>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</si>
  <si>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</si>
  <si>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</si>
  <si>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</si>
  <si>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</si>
  <si>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</si>
  <si>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</si>
  <si>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</si>
  <si>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</si>
  <si>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</si>
  <si>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</si>
  <si>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</si>
  <si>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</si>
  <si>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</si>
  <si>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</si>
  <si>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</si>
  <si>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</si>
  <si>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</si>
  <si>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</si>
  <si>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</si>
  <si>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</si>
  <si>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</si>
  <si>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</si>
  <si>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</si>
  <si>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</si>
  <si>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</si>
  <si>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</si>
  <si>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</si>
  <si>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</si>
  <si>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</si>
  <si>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</si>
  <si>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</si>
  <si>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</si>
  <si>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</si>
  <si>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</si>
  <si>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</si>
  <si>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</si>
  <si>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</si>
  <si>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</si>
  <si>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</si>
  <si>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</si>
  <si>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</si>
  <si>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</si>
  <si>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</si>
  <si>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</si>
  <si>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</si>
  <si>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</si>
  <si>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</si>
  <si>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</si>
  <si>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</si>
  <si>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</si>
  <si>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</si>
  <si>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</si>
  <si>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</si>
  <si>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</si>
  <si>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</si>
  <si>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</si>
  <si>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</si>
  <si>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</si>
  <si>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</si>
  <si>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</si>
  <si>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</si>
  <si>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</si>
  <si>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</si>
  <si>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</si>
  <si>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</si>
  <si>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</si>
  <si>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</si>
  <si>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</si>
  <si>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</si>
  <si>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</si>
  <si>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</si>
  <si>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</si>
  <si>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</si>
  <si>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</si>
  <si>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</si>
  <si>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</si>
  <si>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</si>
  <si>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</si>
  <si>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</si>
  <si>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</si>
  <si>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</si>
  <si>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</si>
  <si>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</si>
  <si>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</si>
  <si>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</si>
  <si>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</si>
  <si>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</si>
  <si>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</si>
  <si>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</si>
  <si>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</si>
  <si>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</si>
  <si>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</si>
  <si>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</si>
  <si>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</si>
  <si>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</si>
  <si>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</si>
  <si>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</si>
  <si>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</si>
  <si>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</si>
  <si>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</si>
  <si>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</si>
  <si>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</si>
  <si>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</si>
  <si>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</si>
  <si>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</si>
  <si>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</si>
  <si>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</si>
  <si>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</si>
  <si>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</si>
  <si>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</si>
  <si>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</si>
  <si>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</si>
  <si>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</si>
  <si>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</si>
  <si>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</si>
  <si>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</si>
  <si>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</si>
  <si>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</si>
  <si>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</si>
  <si>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</si>
  <si>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</si>
  <si>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</si>
  <si>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</si>
  <si>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</si>
  <si>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</si>
  <si>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</si>
  <si>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</si>
  <si>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</si>
  <si>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</si>
  <si>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</si>
  <si>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</si>
  <si>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</si>
  <si>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</si>
  <si>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</si>
  <si>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</si>
  <si>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</si>
  <si>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</si>
  <si>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</si>
  <si>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</si>
  <si>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</si>
  <si>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</si>
  <si>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</si>
  <si>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</si>
  <si>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</si>
  <si>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</si>
  <si>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</si>
  <si>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</si>
  <si>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</si>
  <si>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</si>
  <si>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</si>
  <si>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</si>
  <si>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</si>
  <si>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</si>
  <si>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</si>
  <si>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</si>
  <si>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</si>
  <si>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</si>
  <si>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</si>
  <si>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</si>
  <si>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</si>
  <si>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</si>
  <si>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</si>
  <si>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</si>
  <si>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</si>
  <si>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</si>
  <si>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</si>
  <si>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</si>
  <si>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</si>
  <si>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</si>
  <si>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</si>
  <si>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</si>
  <si>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</si>
  <si>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</si>
  <si>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</si>
  <si>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</si>
  <si>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</si>
  <si>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</si>
  <si>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</si>
  <si>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</si>
  <si>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</si>
  <si>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</si>
  <si>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</si>
  <si>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</si>
  <si>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</si>
  <si>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</si>
  <si>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</si>
  <si>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</si>
  <si>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</si>
  <si>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</si>
  <si>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</si>
  <si>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</si>
  <si>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</si>
  <si>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</si>
  <si>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</si>
  <si>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</si>
  <si>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</si>
  <si>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</si>
  <si>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</si>
  <si>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</si>
  <si>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</si>
  <si>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</si>
  <si>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</si>
  <si>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</si>
  <si>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</si>
  <si>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</si>
  <si>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</si>
  <si>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</si>
  <si>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</si>
  <si>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</si>
  <si>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</si>
  <si>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</si>
  <si>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</si>
  <si>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</si>
  <si>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</si>
  <si>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</si>
  <si>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</si>
  <si>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</si>
  <si>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</si>
  <si>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</si>
  <si>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</si>
  <si>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</si>
  <si>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</si>
  <si>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</si>
  <si>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</si>
  <si>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</si>
  <si>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</si>
  <si>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</si>
  <si>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</si>
  <si>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</si>
  <si>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</si>
  <si>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</si>
  <si>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</si>
  <si>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</si>
  <si>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</si>
  <si>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</si>
  <si>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</si>
  <si>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</si>
  <si>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</si>
  <si>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</si>
  <si>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</si>
  <si>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</si>
  <si>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</si>
  <si>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</si>
  <si>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</si>
  <si>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</si>
  <si>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</si>
  <si>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</si>
  <si>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</si>
  <si>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</si>
  <si>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</si>
  <si>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</si>
  <si>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</si>
  <si>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</si>
  <si>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</si>
  <si>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</si>
  <si>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</si>
  <si>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</si>
  <si>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</si>
  <si>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</si>
  <si>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</si>
  <si>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</si>
  <si>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</si>
  <si>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</si>
  <si>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</si>
  <si>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</si>
  <si>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</si>
  <si>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</si>
  <si>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</si>
  <si>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</si>
  <si>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</si>
  <si>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</si>
  <si>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</si>
  <si>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</si>
  <si>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</si>
  <si>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</si>
  <si>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</si>
  <si>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</si>
  <si>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</si>
  <si>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</si>
  <si>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</si>
  <si>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</si>
  <si>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</si>
  <si>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</si>
  <si>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</si>
  <si>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</si>
  <si>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</si>
  <si>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</si>
  <si>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</si>
  <si>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</si>
  <si>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</si>
  <si>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</si>
  <si>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</si>
  <si>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</si>
  <si>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</si>
  <si>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</si>
  <si>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</si>
  <si>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</si>
  <si>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</si>
  <si>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</si>
  <si>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</si>
  <si>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</si>
  <si>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</si>
  <si>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</si>
  <si>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</si>
  <si>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</si>
  <si>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</si>
  <si>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</si>
  <si>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</si>
  <si>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</si>
  <si>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</si>
  <si>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</si>
  <si>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</si>
  <si>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</si>
  <si>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</si>
  <si>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</si>
  <si>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</si>
  <si>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</si>
  <si>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</si>
  <si>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</si>
  <si>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</si>
  <si>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</si>
  <si>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</si>
  <si>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</si>
  <si>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</si>
  <si>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</si>
  <si>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</si>
  <si>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</si>
  <si>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</si>
  <si>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</si>
  <si>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</si>
  <si>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</si>
  <si>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</si>
  <si>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</si>
  <si>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</si>
  <si>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</si>
  <si>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</si>
  <si>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</si>
  <si>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</si>
  <si>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</si>
  <si>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</si>
  <si>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</si>
  <si>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</si>
  <si>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</si>
  <si>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</si>
  <si>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</si>
  <si>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</si>
  <si>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</si>
  <si>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</si>
  <si>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</si>
  <si>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</si>
  <si>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</si>
  <si>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</si>
  <si>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</si>
  <si>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</si>
  <si>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</si>
  <si>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</si>
  <si>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</si>
  <si>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</si>
  <si>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</si>
  <si>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</si>
  <si>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</si>
  <si>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</si>
  <si>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</si>
  <si>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</si>
  <si>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</si>
  <si>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</si>
  <si>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</si>
  <si>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</si>
  <si>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</si>
  <si>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</si>
  <si>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</si>
  <si>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</si>
  <si>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</si>
  <si>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</si>
  <si>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</si>
  <si>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</si>
  <si>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</si>
  <si>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</si>
  <si>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</si>
  <si>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</si>
  <si>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</si>
  <si>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</si>
  <si>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</si>
  <si>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</si>
  <si>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</si>
  <si>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</si>
  <si>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</si>
  <si>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</si>
  <si>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</si>
  <si>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</si>
  <si>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</si>
  <si>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</si>
  <si>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</si>
  <si>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</si>
  <si>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</si>
  <si>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</si>
  <si>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</si>
  <si>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</si>
  <si>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</si>
  <si>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</si>
  <si>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</si>
  <si>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</si>
  <si>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</si>
  <si>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</si>
  <si>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</si>
  <si>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</si>
  <si>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</si>
  <si>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</si>
  <si>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</si>
  <si>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</si>
  <si>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</si>
  <si>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</si>
  <si>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</si>
  <si>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</si>
  <si>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</si>
  <si>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</si>
  <si>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</si>
  <si>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</si>
  <si>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</si>
  <si>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</si>
  <si>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</si>
  <si>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</si>
  <si>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</si>
  <si>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</si>
  <si>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</si>
  <si>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</si>
  <si>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</si>
  <si>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</si>
  <si>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</si>
  <si>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</si>
  <si>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</si>
  <si>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</si>
  <si>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</si>
  <si>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</si>
  <si>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</si>
  <si>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</si>
  <si>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</si>
  <si>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</si>
  <si>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</si>
  <si>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</si>
  <si>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</si>
  <si>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</si>
  <si>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</si>
  <si>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</si>
  <si>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</si>
  <si>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</si>
  <si>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</si>
  <si>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</si>
  <si>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</si>
  <si>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</si>
  <si>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</si>
  <si>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</si>
  <si>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</si>
  <si>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</si>
  <si>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</si>
  <si>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</si>
  <si>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</si>
  <si>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</si>
  <si>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</si>
  <si>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</si>
  <si>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</si>
  <si>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</si>
  <si>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</si>
  <si>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</si>
  <si>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</si>
  <si>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</si>
  <si>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</si>
  <si>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</si>
  <si>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</si>
  <si>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</si>
  <si>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</si>
  <si>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</si>
  <si>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</si>
  <si>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</si>
  <si>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</si>
  <si>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</si>
  <si>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</si>
  <si>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</si>
  <si>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</si>
  <si>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</si>
  <si>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</si>
  <si>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</si>
  <si>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</si>
  <si>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</si>
  <si>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</si>
  <si>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</si>
  <si>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</si>
  <si>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</si>
  <si>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</si>
  <si>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</si>
  <si>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</si>
  <si>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</si>
  <si>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</si>
  <si>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</si>
  <si>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</si>
  <si>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</si>
  <si>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</si>
  <si>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</si>
  <si>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</si>
  <si>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</si>
  <si>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</si>
  <si>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</si>
  <si>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</si>
  <si>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</si>
  <si>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</si>
  <si>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</si>
  <si>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</si>
  <si>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</si>
  <si>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</si>
  <si>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</si>
  <si>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</si>
  <si>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</si>
  <si>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</si>
  <si>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</si>
  <si>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</si>
  <si>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</si>
  <si>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</si>
  <si>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</si>
  <si>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</si>
  <si>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</si>
  <si>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</si>
  <si>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</si>
  <si>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</si>
  <si>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</si>
  <si>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</si>
  <si>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</si>
  <si>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</si>
  <si>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</si>
  <si>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</si>
  <si>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</si>
  <si>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</si>
  <si>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</si>
  <si>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</si>
  <si>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</si>
  <si>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</si>
  <si>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</si>
  <si>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</si>
  <si>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</si>
  <si>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</si>
  <si>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</si>
  <si>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</si>
  <si>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</si>
  <si>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</si>
  <si>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</si>
  <si>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</si>
  <si>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</si>
  <si>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</si>
  <si>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</si>
  <si>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</si>
  <si>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</si>
  <si>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</si>
  <si>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</si>
  <si>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</si>
  <si>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</si>
  <si>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</si>
  <si>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</si>
  <si>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</si>
  <si>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</si>
  <si>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</si>
  <si>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</si>
  <si>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</si>
  <si>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</si>
  <si>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</si>
  <si>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</si>
  <si>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</si>
  <si>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</si>
  <si>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</si>
  <si>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</si>
  <si>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</si>
  <si>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</si>
  <si>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</si>
  <si>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</si>
  <si>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</si>
  <si>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</si>
  <si>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</si>
  <si>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</si>
  <si>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</si>
  <si>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</si>
  <si>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</si>
  <si>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</si>
  <si>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</si>
  <si>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</si>
  <si>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</si>
  <si>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</si>
  <si>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</si>
  <si>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</si>
  <si>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</si>
  <si>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</si>
  <si>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</si>
  <si>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</si>
  <si>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</si>
  <si>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</si>
  <si>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</si>
  <si>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</si>
  <si>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</si>
  <si>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</si>
  <si>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</si>
  <si>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</si>
  <si>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</si>
  <si>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</si>
  <si>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</si>
  <si>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</si>
  <si>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</si>
  <si>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</si>
  <si>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</si>
  <si>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</si>
  <si>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</si>
  <si>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</si>
  <si>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</si>
  <si>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</si>
  <si>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</si>
  <si>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</si>
  <si>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</si>
  <si>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</si>
  <si>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</si>
  <si>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</si>
  <si>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</si>
  <si>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</si>
  <si>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</si>
  <si>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</si>
  <si>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</si>
  <si>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</si>
  <si>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</si>
  <si>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</si>
  <si>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</si>
  <si>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</si>
  <si>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</si>
  <si>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</si>
  <si>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</si>
  <si>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</si>
  <si>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</si>
  <si>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</si>
  <si>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</si>
  <si>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</si>
  <si>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</si>
  <si>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</si>
  <si>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</si>
  <si>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</si>
  <si>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</si>
  <si>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</si>
  <si>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</si>
  <si>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</si>
  <si>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</si>
  <si>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</si>
  <si>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</si>
  <si>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</si>
  <si>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</si>
  <si>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</si>
  <si>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</si>
  <si>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</si>
  <si>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</si>
  <si>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</si>
  <si>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</si>
  <si>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</si>
  <si>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</si>
  <si>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</si>
  <si>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</si>
  <si>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</si>
  <si>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</si>
  <si>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</si>
  <si>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</si>
  <si>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</si>
  <si>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</si>
  <si>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</si>
  <si>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</si>
  <si>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</si>
  <si>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</si>
  <si>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</si>
  <si>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</si>
  <si>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</si>
  <si>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</si>
  <si>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</si>
  <si>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</si>
  <si>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</si>
  <si>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</si>
  <si>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</si>
  <si>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</si>
  <si>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</si>
  <si>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</si>
  <si>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</si>
  <si>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</si>
  <si>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</si>
  <si>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</si>
  <si>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</si>
  <si>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</si>
  <si>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</si>
  <si>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</si>
  <si>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</si>
  <si>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</si>
  <si>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</si>
  <si>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</si>
  <si>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</si>
  <si>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</si>
  <si>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</si>
  <si>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</si>
  <si>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</si>
  <si>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</si>
  <si>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</si>
  <si>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</si>
  <si>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</si>
  <si>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</si>
  <si>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</si>
  <si>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</si>
  <si>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</si>
  <si>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</si>
  <si>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</si>
  <si>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</si>
  <si>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</si>
  <si>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</si>
  <si>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</si>
  <si>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</si>
  <si>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</si>
  <si>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</si>
  <si>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</si>
  <si>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</si>
  <si>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</si>
  <si>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</si>
  <si>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</si>
  <si>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</si>
  <si>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</si>
  <si>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</si>
  <si>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</si>
  <si>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</si>
  <si>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</si>
  <si>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</si>
  <si>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</si>
  <si>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</si>
  <si>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</si>
  <si>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</si>
  <si>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</si>
  <si>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</si>
  <si>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</si>
  <si>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</si>
  <si>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</si>
  <si>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</si>
  <si>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</si>
  <si>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</si>
  <si>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</si>
  <si>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</si>
  <si>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</si>
  <si>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</si>
  <si>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</si>
  <si>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</si>
  <si>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</si>
  <si>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</si>
  <si>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</si>
  <si>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</si>
  <si>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</si>
  <si>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</si>
  <si>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</si>
  <si>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</si>
  <si>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</si>
  <si>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</si>
  <si>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</si>
  <si>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</si>
  <si>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</si>
  <si>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</si>
  <si>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</si>
  <si>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</si>
  <si>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</si>
  <si>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</si>
  <si>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</si>
  <si>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</si>
  <si>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</si>
  <si>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</si>
  <si>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</si>
  <si>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</si>
  <si>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</si>
  <si>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</si>
  <si>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</si>
  <si>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</si>
  <si>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</si>
  <si>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</si>
  <si>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</si>
  <si>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</si>
  <si>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</si>
  <si>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</si>
  <si>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</si>
  <si>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</si>
  <si>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</si>
  <si>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</si>
  <si>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</si>
  <si>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</si>
  <si>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</si>
  <si>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</si>
  <si>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</si>
  <si>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</si>
  <si>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</si>
  <si>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</si>
  <si>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</si>
  <si>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</si>
  <si>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</si>
  <si>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</si>
  <si>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</si>
  <si>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</si>
  <si>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</si>
  <si>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</si>
  <si>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</si>
  <si>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</si>
  <si>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</si>
  <si>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</si>
  <si>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</si>
  <si>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</si>
  <si>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</si>
  <si>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</si>
  <si>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</si>
  <si>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</si>
  <si>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</si>
  <si>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</si>
  <si>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</si>
  <si>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</si>
  <si>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</si>
  <si>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</si>
  <si>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</si>
  <si>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</si>
  <si>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</si>
  <si>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</si>
  <si>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</si>
  <si>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</si>
  <si>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</si>
  <si>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</si>
  <si>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</si>
  <si>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</si>
  <si>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</si>
  <si>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</si>
  <si>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</si>
  <si>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</si>
  <si>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</si>
  <si>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</si>
  <si>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</si>
  <si>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</si>
  <si>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</si>
  <si>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</si>
  <si>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</si>
  <si>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</si>
  <si>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</si>
  <si>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</si>
  <si>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</si>
  <si>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</si>
  <si>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</si>
  <si>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</si>
  <si>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</si>
  <si>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</si>
  <si>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</si>
  <si>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</si>
  <si>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</si>
  <si>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</si>
  <si>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</si>
  <si>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</si>
  <si>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</si>
  <si>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</si>
  <si>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</si>
  <si>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</si>
  <si>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</si>
  <si>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</si>
  <si>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</si>
  <si>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</si>
  <si>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</si>
  <si>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</si>
  <si>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</si>
  <si>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</si>
  <si>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</si>
  <si>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</si>
  <si>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</si>
  <si>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</si>
  <si>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</si>
  <si>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</si>
  <si>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</si>
  <si>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</si>
  <si>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</si>
  <si>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</si>
  <si>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</si>
  <si>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</si>
  <si>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</si>
  <si>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</si>
  <si>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</si>
  <si>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</si>
  <si>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</si>
  <si>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</si>
  <si>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</si>
  <si>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</si>
  <si>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</si>
  <si>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</si>
  <si>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</si>
  <si>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</si>
  <si>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</si>
  <si>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</si>
  <si>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</si>
  <si>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</si>
  <si>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</si>
  <si>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</si>
  <si>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</si>
  <si>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</si>
  <si>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</si>
  <si>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</si>
  <si>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</si>
  <si>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</si>
  <si>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</si>
  <si>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</si>
  <si>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</si>
  <si>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</si>
  <si>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</si>
  <si>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</si>
  <si>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</si>
  <si>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</si>
  <si>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</si>
  <si>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</si>
  <si>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</si>
  <si>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</si>
  <si>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</si>
  <si>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</si>
  <si>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</si>
  <si>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</si>
  <si>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</si>
  <si>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</si>
  <si>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</si>
  <si>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</si>
  <si>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</si>
  <si>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</si>
  <si>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</si>
  <si>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</si>
  <si>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</si>
  <si>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</si>
  <si>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</si>
  <si>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</si>
  <si>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</si>
  <si>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</si>
  <si>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</si>
  <si>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</si>
  <si>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</si>
  <si>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</si>
  <si>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</si>
  <si>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</si>
  <si>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</si>
  <si>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</si>
  <si>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</si>
  <si>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</si>
  <si>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</si>
  <si>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</si>
  <si>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</si>
  <si>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</si>
  <si>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</si>
  <si>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</si>
  <si>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</si>
  <si>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</si>
  <si>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</si>
  <si>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</si>
  <si>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</si>
  <si>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</si>
  <si>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</si>
  <si>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</si>
  <si>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</si>
  <si>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</si>
  <si>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</si>
  <si>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</si>
  <si>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</si>
  <si>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</si>
  <si>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</si>
  <si>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</si>
  <si>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</si>
  <si>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</si>
  <si>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</si>
  <si>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</si>
  <si>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</si>
  <si>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</si>
  <si>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</si>
  <si>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</si>
  <si>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</si>
  <si>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</si>
  <si>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</si>
  <si>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</si>
  <si>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</si>
  <si>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</si>
  <si>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</si>
  <si>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</si>
  <si>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</si>
  <si>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</si>
  <si>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</si>
  <si>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</si>
  <si>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</si>
  <si>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</si>
  <si>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</si>
  <si>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</si>
  <si>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</si>
  <si>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</si>
  <si>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</si>
  <si>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</si>
  <si>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</si>
  <si>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</si>
  <si>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</si>
  <si>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</si>
  <si>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</si>
  <si>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</si>
  <si>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</si>
  <si>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</si>
  <si>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</si>
  <si>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</si>
  <si>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</si>
  <si>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</si>
  <si>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</si>
  <si>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</si>
  <si>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</si>
  <si>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</si>
  <si>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</si>
  <si>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</si>
  <si>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</si>
  <si>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</si>
  <si>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</si>
  <si>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</si>
  <si>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</si>
  <si>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</si>
  <si>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</si>
  <si>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</si>
  <si>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</si>
  <si>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</si>
  <si>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</si>
  <si>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</si>
  <si>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</si>
  <si>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</si>
  <si>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</si>
  <si>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</si>
  <si>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</si>
  <si>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</si>
  <si>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</si>
  <si>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</si>
  <si>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</si>
  <si>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</si>
  <si>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</si>
  <si>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</si>
  <si>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</si>
  <si>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</si>
  <si>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</si>
  <si>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</si>
  <si>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</si>
  <si>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</si>
  <si>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</si>
  <si>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</si>
  <si>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</si>
  <si>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</si>
  <si>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</si>
  <si>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</si>
  <si>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</si>
  <si>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</si>
  <si>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</si>
  <si>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</si>
  <si>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</si>
  <si>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</si>
  <si>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</si>
  <si>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</si>
  <si>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</si>
  <si>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</si>
  <si>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</si>
  <si>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</si>
  <si>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</si>
  <si>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</si>
  <si>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</si>
  <si>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</si>
  <si>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</si>
  <si>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</si>
  <si>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</si>
  <si>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</si>
  <si>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</si>
  <si>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</si>
  <si>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</si>
  <si>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</si>
  <si>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</si>
  <si>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</si>
  <si>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</si>
  <si>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</si>
  <si>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</si>
  <si>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</si>
  <si>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</si>
  <si>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</si>
  <si>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</si>
  <si>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</si>
  <si>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</si>
  <si>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</si>
  <si>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</si>
  <si>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</si>
  <si>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</si>
  <si>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</si>
  <si>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</si>
  <si>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</si>
  <si>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</si>
  <si>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</si>
  <si>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</si>
  <si>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</si>
  <si>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</si>
  <si>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</si>
  <si>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</si>
  <si>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</si>
  <si>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</si>
  <si>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</si>
  <si>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</si>
  <si>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</si>
  <si>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</si>
  <si>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</si>
  <si>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</si>
  <si>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</si>
  <si>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</si>
  <si>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</si>
  <si>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</si>
  <si>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</si>
  <si>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</si>
  <si>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</si>
  <si>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</si>
  <si>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</si>
  <si>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</si>
  <si>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</si>
  <si>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</si>
  <si>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</si>
  <si>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</si>
  <si>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</si>
  <si>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</si>
  <si>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</si>
  <si>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</si>
  <si>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</si>
  <si>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</si>
  <si>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</si>
  <si>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</si>
  <si>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</si>
  <si>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</si>
  <si>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</si>
  <si>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</si>
  <si>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</si>
  <si>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</si>
  <si>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</si>
  <si>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</si>
  <si>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</si>
  <si>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</si>
  <si>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</si>
  <si>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</si>
  <si>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</si>
  <si>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</si>
  <si>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</si>
  <si>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</si>
  <si>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</si>
  <si>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</si>
  <si>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</si>
  <si>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</si>
  <si>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</si>
  <si>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</si>
  <si>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</si>
  <si>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</si>
  <si>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</si>
  <si>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</si>
  <si>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</si>
  <si>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</si>
  <si>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</si>
  <si>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</si>
  <si>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</si>
  <si>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</si>
  <si>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</si>
  <si>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</si>
  <si>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</si>
  <si>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</si>
  <si>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</si>
  <si>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</si>
  <si>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</si>
  <si>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</si>
  <si>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</si>
  <si>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</si>
  <si>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</si>
  <si>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</si>
  <si>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</si>
  <si>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</si>
  <si>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</si>
  <si>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</si>
  <si>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</si>
  <si>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</si>
  <si>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</si>
  <si>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</si>
  <si>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</si>
  <si>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</si>
  <si>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</si>
  <si>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</si>
  <si>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</si>
  <si>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</si>
  <si>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</si>
  <si>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</si>
  <si>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</si>
  <si>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</si>
  <si>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</si>
  <si>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</si>
  <si>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</si>
  <si>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</si>
  <si>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</si>
  <si>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</si>
  <si>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</si>
  <si>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</si>
  <si>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</si>
  <si>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</si>
  <si>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</si>
  <si>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</si>
  <si>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</si>
  <si>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</si>
  <si>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</si>
  <si>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</si>
  <si>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</si>
  <si>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</si>
  <si>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</si>
  <si>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</si>
  <si>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</si>
  <si>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</si>
  <si>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</si>
  <si>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</si>
  <si>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</si>
  <si>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</si>
  <si>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</si>
  <si>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</si>
  <si>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</si>
  <si>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</si>
  <si>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</si>
  <si>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</si>
  <si>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</si>
  <si>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</si>
  <si>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</si>
  <si>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</si>
  <si>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</si>
  <si>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</si>
  <si>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</si>
  <si>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</si>
  <si>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</si>
  <si>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</si>
  <si>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</si>
  <si>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</si>
  <si>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</si>
  <si>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</si>
  <si>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</si>
  <si>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</si>
  <si>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</si>
  <si>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</si>
  <si>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</si>
  <si>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</si>
  <si>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</si>
  <si>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</si>
  <si>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</si>
  <si>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</si>
  <si>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</si>
  <si>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</si>
  <si>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</si>
  <si>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</si>
  <si>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</si>
  <si>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</si>
  <si>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</si>
  <si>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</si>
  <si>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</si>
  <si>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</si>
  <si>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</si>
  <si>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</si>
  <si>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</si>
  <si>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</si>
  <si>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</si>
  <si>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</si>
  <si>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</si>
  <si>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</si>
  <si>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</si>
  <si>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</si>
  <si>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Grand Total</t>
  </si>
  <si>
    <t>2011</t>
  </si>
  <si>
    <t>2012</t>
  </si>
  <si>
    <t>2013</t>
  </si>
  <si>
    <t>2014</t>
  </si>
  <si>
    <t>Jan</t>
  </si>
  <si>
    <t>Feb</t>
  </si>
  <si>
    <t>Mar</t>
  </si>
  <si>
    <t>Apr</t>
  </si>
  <si>
    <t>May</t>
  </si>
  <si>
    <t>Jun</t>
  </si>
  <si>
    <t>Jul</t>
  </si>
  <si>
    <t>Aug</t>
  </si>
  <si>
    <t>Sep</t>
  </si>
  <si>
    <t>Oct</t>
  </si>
  <si>
    <t>Nov</t>
  </si>
  <si>
    <t>Dec</t>
  </si>
  <si>
    <t>Count of Order ID</t>
  </si>
  <si>
    <t>Sum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</si>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</sst>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K"/>
    <numFmt numFmtId="166" formatCode="\$0.00,\K"/>
    <numFmt numFmtId="167" formatCode="&quot;#&quot;\ \ \ \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rgb="FFABABAB"/>
      </top>
      <bottom/>
      <diagonal/>
    </border>
    <border>
      <left/>
      <right/>
      <top style="thin">
        <color rgb="FFABABAB"/>
      </top>
      <bottom style="thin">
        <color rgb="FFABABAB"/>
      </bottom>
      <diagonal/>
    </border>
    <border>
      <left/>
      <right/>
      <top style="thin">
        <color indexed="65"/>
      </top>
      <bottom/>
      <diagonal/>
    </border>
  </borders>
  <cellStyleXfs count="1">
    <xf numFmtId="0" fontId="0" fillId="0" borderId="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3" xfId="0" applyBorder="1"/>
    <xf numFmtId="0" fontId="0" fillId="0" borderId="4" xfId="0" applyBorder="1"/>
    <xf numFmtId="0" fontId="0" fillId="0" borderId="5" xfId="0" applyBorder="1"/>
    <xf numFmtId="0" fontId="0" fillId="0" borderId="1" xfId="0" pivotButton="1" applyBorder="1"/>
    <xf numFmtId="0" fontId="0" fillId="0" borderId="2" xfId="0" applyBorder="1"/>
    <xf numFmtId="0" fontId="0" fillId="0" borderId="6" xfId="0" applyBorder="1"/>
    <xf numFmtId="0" fontId="0" fillId="0" borderId="1" xfId="0" applyBorder="1" applyAlignment="1">
      <alignment horizontal="left"/>
    </xf>
    <xf numFmtId="0" fontId="0" fillId="0" borderId="4" xfId="0" applyBorder="1" applyAlignment="1">
      <alignment horizontal="left"/>
    </xf>
    <xf numFmtId="0" fontId="0" fillId="0" borderId="2" xfId="0" applyBorder="1" applyAlignment="1">
      <alignment horizontal="left"/>
    </xf>
    <xf numFmtId="0" fontId="0" fillId="0" borderId="7" xfId="0" applyBorder="1"/>
    <xf numFmtId="0" fontId="6" fillId="0" borderId="7" xfId="0" pivotButton="1" applyFont="1" applyBorder="1"/>
    <xf numFmtId="0" fontId="6" fillId="0" borderId="7" xfId="0" applyFont="1" applyBorder="1"/>
    <xf numFmtId="0" fontId="0" fillId="0" borderId="7" xfId="0" applyBorder="1" applyAlignment="1">
      <alignment horizontal="left"/>
    </xf>
    <xf numFmtId="165" fontId="0" fillId="0" borderId="7" xfId="0" applyNumberFormat="1" applyBorder="1"/>
    <xf numFmtId="0" fontId="0" fillId="0" borderId="7" xfId="0" pivotButton="1" applyBorder="1"/>
    <xf numFmtId="10" fontId="0" fillId="0" borderId="7" xfId="0" applyNumberFormat="1" applyBorder="1"/>
    <xf numFmtId="2" fontId="0" fillId="0" borderId="7" xfId="0" applyNumberFormat="1" applyBorder="1"/>
    <xf numFmtId="166" fontId="0" fillId="0" borderId="7" xfId="0" applyNumberFormat="1" applyBorder="1"/>
    <xf numFmtId="166" fontId="0" fillId="0" borderId="0" xfId="0" applyNumberFormat="1"/>
    <xf numFmtId="1" fontId="0" fillId="0" borderId="7" xfId="0" applyNumberFormat="1" applyBorder="1" applyAlignment="1">
      <alignment horizontal="center"/>
    </xf>
    <xf numFmtId="165" fontId="0" fillId="0" borderId="0" xfId="0" applyNumberFormat="1"/>
    <xf numFmtId="167" fontId="0" fillId="0" borderId="0" xfId="0" applyNumberFormat="1"/>
    <xf numFmtId="10" fontId="0" fillId="0" borderId="7" xfId="0" applyNumberFormat="1" applyBorder="1" applyAlignment="1">
      <alignment horizontal="center"/>
    </xf>
    <xf numFmtId="0" fontId="0" fillId="0" borderId="12" xfId="0" applyBorder="1"/>
    <xf numFmtId="0" fontId="0" fillId="0" borderId="13" xfId="0" applyBorder="1"/>
    <xf numFmtId="0" fontId="0" fillId="0" borderId="14" xfId="0" applyBorder="1"/>
    <xf numFmtId="10" fontId="1" fillId="0" borderId="0" xfId="0" applyNumberFormat="1" applyFont="1"/>
    <xf numFmtId="168" fontId="0" fillId="0" borderId="0" xfId="0" applyNumberFormat="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11" xfId="0" applyBorder="1" applyAlignment="1">
      <alignment horizontal="center"/>
    </xf>
  </cellXfs>
  <cellStyles count="1">
    <cellStyle name="Normal" xfId="0" builtinId="0"/>
  </cellStyles>
  <dxfs count="92">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font>
        <b/>
        <family val="2"/>
      </font>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numFmt numFmtId="14" formatCode="0.00%"/>
    </dxf>
    <dxf>
      <numFmt numFmtId="2" formatCode="0.00"/>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 \K"/>
    </dxf>
    <dxf>
      <font>
        <b/>
        <family val="2"/>
      </font>
    </dxf>
    <dxf>
      <font>
        <b/>
        <i val="0"/>
        <sz val="8"/>
        <color theme="0"/>
      </font>
      <border>
        <left style="thin">
          <color auto="1"/>
        </left>
        <right style="thin">
          <color auto="1"/>
        </right>
        <top style="thin">
          <color auto="1"/>
        </top>
        <bottom style="thin">
          <color auto="1"/>
        </bottom>
      </border>
    </dxf>
    <dxf>
      <fill>
        <patternFill>
          <bgColor theme="1" tint="0.14996795556505021"/>
        </patternFill>
      </fill>
    </dxf>
    <dxf>
      <font>
        <sz val="9"/>
      </font>
      <fill>
        <gradientFill degree="90">
          <stop position="0">
            <color theme="0"/>
          </stop>
          <stop position="1">
            <color theme="4"/>
          </stop>
        </gradient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bgColor theme="1" tint="0.24994659260841701"/>
        </patternFill>
      </fill>
    </dxf>
    <dxf>
      <font>
        <sz val="8"/>
      </font>
      <fill>
        <patternFill>
          <bgColor rgb="FFFFFFFF"/>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7">
    <tableStyle name="Data-style" pivot="0" count="3" xr9:uid="{00000000-0011-0000-FFFF-FFFF00000000}">
      <tableStyleElement type="headerRow" dxfId="91"/>
      <tableStyleElement type="firstRowStripe" dxfId="90"/>
      <tableStyleElement type="secondRowStripe" dxfId="89"/>
    </tableStyle>
    <tableStyle name="Slicer Style 1" pivot="0" table="0" count="1" xr9:uid="{4B5339F4-E53B-4C4D-9E51-A44FD34C06AA}">
      <tableStyleElement type="wholeTable" dxfId="88"/>
    </tableStyle>
    <tableStyle name="Slicer Style 2" pivot="0" table="0" count="1" xr9:uid="{9C803D83-5B3C-408E-9530-F8A92F5E5186}">
      <tableStyleElement type="wholeTable" dxfId="87"/>
    </tableStyle>
    <tableStyle name="Slicer Style 3" pivot="0" table="0" count="0" xr9:uid="{B3FA899D-0736-4BDE-982C-82674C3E3404}"/>
    <tableStyle name="Slicer Style 4" pivot="0" table="0" count="1" xr9:uid="{249C0DF1-50B3-4CBA-A80E-2501265AE37B}">
      <tableStyleElement type="wholeTable" dxfId="86"/>
    </tableStyle>
    <tableStyle name="Slicer Style 5" pivot="0" table="0" count="1" xr9:uid="{9377C16D-8EB6-465F-AE64-A9F15F373120}">
      <tableStyleElement type="wholeTable" dxfId="85"/>
    </tableStyle>
    <tableStyle name="Slicer Style 7" pivot="0" table="0" count="4" xr9:uid="{41C08DDC-D7D4-42C0-9CBF-D7296D743434}">
      <tableStyleElement type="wholeTable" dxfId="84"/>
      <tableStyleElement type="headerRow" dxfId="83"/>
    </tableStyle>
  </tableStyles>
  <colors>
    <mruColors>
      <color rgb="FFFFFFFF"/>
    </mruColors>
  </colors>
  <extLst>
    <ext xmlns:x14="http://schemas.microsoft.com/office/spreadsheetml/2009/9/main" uri="{46F421CA-312F-682f-3DD2-61675219B42D}">
      <x14:dxfs count="2">
        <dxf>
          <font>
            <b/>
            <i val="0"/>
            <sz val="8"/>
            <color theme="0"/>
          </font>
          <fill>
            <patternFill>
              <bgColor theme="2" tint="-0.24994659260841701"/>
            </patternFill>
          </fill>
          <border>
            <left style="thin">
              <color auto="1"/>
            </left>
            <right style="thin">
              <color auto="1"/>
            </right>
            <top style="thin">
              <color auto="1"/>
            </top>
            <bottom style="thin">
              <color auto="1"/>
            </bottom>
          </border>
        </dxf>
        <dxf>
          <font>
            <b/>
            <i val="0"/>
            <sz val="8"/>
          </font>
          <fill>
            <patternFill>
              <fgColor theme="0"/>
              <bgColor theme="2" tint="-0.34998626667073579"/>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7">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KPI!$C$3</c:f>
              <c:strCache>
                <c:ptCount val="1"/>
                <c:pt idx="0">
                  <c:v>Sum of Profit</c:v>
                </c:pt>
              </c:strCache>
            </c:strRef>
          </c:tx>
          <c:spPr>
            <a:solidFill>
              <a:schemeClr val="accent2"/>
            </a:solidFill>
            <a:ln>
              <a:noFill/>
            </a:ln>
            <a:effectLst/>
          </c:spP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\$0.00,\ \K</c:formatCode>
                <c:ptCount val="12"/>
                <c:pt idx="0">
                  <c:v>7421.2010999999929</c:v>
                </c:pt>
                <c:pt idx="1">
                  <c:v>2183.6191999999992</c:v>
                </c:pt>
                <c:pt idx="2">
                  <c:v>17470.751700000008</c:v>
                </c:pt>
                <c:pt idx="3">
                  <c:v>1360.3021999999953</c:v>
                </c:pt>
                <c:pt idx="4">
                  <c:v>10361.539499999997</c:v>
                </c:pt>
                <c:pt idx="5">
                  <c:v>9978.7567999999956</c:v>
                </c:pt>
                <c:pt idx="6">
                  <c:v>6933.7951999999977</c:v>
                </c:pt>
                <c:pt idx="7">
                  <c:v>13664.575099999987</c:v>
                </c:pt>
                <c:pt idx="8">
                  <c:v>18437.051300000006</c:v>
                </c:pt>
                <c:pt idx="9">
                  <c:v>20239.841199999995</c:v>
                </c:pt>
                <c:pt idx="10">
                  <c:v>15619.579899999973</c:v>
                </c:pt>
                <c:pt idx="11">
                  <c:v>24453.798199999957</c:v>
                </c:pt>
              </c:numCache>
            </c:numRef>
          </c:val>
          <c:extLst>
            <c:ext xmlns:c16="http://schemas.microsoft.com/office/drawing/2014/chart" uri="{C3380CC4-5D6E-409C-BE32-E72D297353CC}">
              <c16:uniqueId val="{00000001-426F-4DE5-A585-5E789C91757B}"/>
            </c:ext>
          </c:extLst>
        </c:ser>
        <c:dLbls>
          <c:showLegendKey val="0"/>
          <c:showVal val="0"/>
          <c:showCatName val="0"/>
          <c:showSerName val="0"/>
          <c:showPercent val="0"/>
          <c:showBubbleSize val="0"/>
        </c:dLbls>
        <c:axId val="1238145743"/>
        <c:axId val="1238163503"/>
      </c:areaChart>
      <c:barChart>
        <c:barDir val="col"/>
        <c:grouping val="clustered"/>
        <c:varyColors val="0"/>
        <c:ser>
          <c:idx val="0"/>
          <c:order val="0"/>
          <c:tx>
            <c:strRef>
              <c:f>KPI!$B$3</c:f>
              <c:strCache>
                <c:ptCount val="1"/>
                <c:pt idx="0">
                  <c:v>Sum of Sales</c:v>
                </c:pt>
              </c:strCache>
            </c:strRef>
          </c:tx>
          <c:spPr>
            <a:solidFill>
              <a:schemeClr val="accent1"/>
            </a:solidFill>
            <a:ln>
              <a:noFill/>
            </a:ln>
            <a:effectLst/>
          </c:spPr>
          <c:invertIfNegative val="0"/>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 \K</c:formatCode>
                <c:ptCount val="12"/>
                <c:pt idx="0">
                  <c:v>56601.84859999999</c:v>
                </c:pt>
                <c:pt idx="1">
                  <c:v>24479.925400000015</c:v>
                </c:pt>
                <c:pt idx="2">
                  <c:v>113987.57999999989</c:v>
                </c:pt>
                <c:pt idx="3">
                  <c:v>68352.896399999954</c:v>
                </c:pt>
                <c:pt idx="4">
                  <c:v>81140.07570000003</c:v>
                </c:pt>
                <c:pt idx="5">
                  <c:v>80015.96130000001</c:v>
                </c:pt>
                <c:pt idx="6">
                  <c:v>96934.218999999939</c:v>
                </c:pt>
                <c:pt idx="7">
                  <c:v>89092.035000000018</c:v>
                </c:pt>
                <c:pt idx="8">
                  <c:v>159100.96070000008</c:v>
                </c:pt>
                <c:pt idx="9">
                  <c:v>110111.15120000002</c:v>
                </c:pt>
                <c:pt idx="10">
                  <c:v>158322.66549999983</c:v>
                </c:pt>
                <c:pt idx="11">
                  <c:v>188558.39650000003</c:v>
                </c:pt>
              </c:numCache>
            </c:numRef>
          </c:val>
          <c:extLst>
            <c:ext xmlns:c16="http://schemas.microsoft.com/office/drawing/2014/chart" uri="{C3380CC4-5D6E-409C-BE32-E72D297353CC}">
              <c16:uniqueId val="{00000000-426F-4DE5-A585-5E789C91757B}"/>
            </c:ext>
          </c:extLst>
        </c:ser>
        <c:dLbls>
          <c:showLegendKey val="0"/>
          <c:showVal val="0"/>
          <c:showCatName val="0"/>
          <c:showSerName val="0"/>
          <c:showPercent val="0"/>
          <c:showBubbleSize val="0"/>
        </c:dLbls>
        <c:gapWidth val="219"/>
        <c:overlap val="-27"/>
        <c:axId val="1238157263"/>
        <c:axId val="1238142383"/>
      </c:barChart>
      <c:catAx>
        <c:axId val="123815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142383"/>
        <c:crosses val="autoZero"/>
        <c:auto val="1"/>
        <c:lblAlgn val="ctr"/>
        <c:lblOffset val="100"/>
        <c:noMultiLvlLbl val="0"/>
      </c:catAx>
      <c:valAx>
        <c:axId val="1238142383"/>
        <c:scaling>
          <c:orientation val="minMax"/>
        </c:scaling>
        <c:delete val="0"/>
        <c:axPos val="l"/>
        <c:numFmt formatCode="\$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157263"/>
        <c:crosses val="autoZero"/>
        <c:crossBetween val="between"/>
      </c:valAx>
      <c:valAx>
        <c:axId val="1238163503"/>
        <c:scaling>
          <c:orientation val="minMax"/>
        </c:scaling>
        <c:delete val="0"/>
        <c:axPos val="r"/>
        <c:numFmt formatCode="\$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145743"/>
        <c:crosses val="max"/>
        <c:crossBetween val="between"/>
      </c:valAx>
      <c:catAx>
        <c:axId val="1238145743"/>
        <c:scaling>
          <c:orientation val="minMax"/>
        </c:scaling>
        <c:delete val="1"/>
        <c:axPos val="b"/>
        <c:numFmt formatCode="General" sourceLinked="1"/>
        <c:majorTickMark val="out"/>
        <c:minorTickMark val="none"/>
        <c:tickLblPos val="nextTo"/>
        <c:crossAx val="12381635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KPI!$B$21</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8D-4E83-BE48-1A7675BFB5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8D-4E83-BE48-1A7675BFB5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8D-4E83-BE48-1A7675BFB57E}"/>
              </c:ext>
            </c:extLst>
          </c:dPt>
          <c:cat>
            <c:strRef>
              <c:f>KPI!$A$22:$A$25</c:f>
              <c:strCache>
                <c:ptCount val="3"/>
                <c:pt idx="0">
                  <c:v>Furniture</c:v>
                </c:pt>
                <c:pt idx="1">
                  <c:v>Office Supplies</c:v>
                </c:pt>
                <c:pt idx="2">
                  <c:v>Technology</c:v>
                </c:pt>
              </c:strCache>
            </c:strRef>
          </c:cat>
          <c:val>
            <c:numRef>
              <c:f>KPI!$B$22:$B$25</c:f>
              <c:numCache>
                <c:formatCode>0.00%</c:formatCode>
                <c:ptCount val="3"/>
                <c:pt idx="0">
                  <c:v>0.33945600624043121</c:v>
                </c:pt>
                <c:pt idx="1">
                  <c:v>0.31619824441031219</c:v>
                </c:pt>
                <c:pt idx="2">
                  <c:v>0.34434574934925671</c:v>
                </c:pt>
              </c:numCache>
            </c:numRef>
          </c:val>
          <c:extLst>
            <c:ext xmlns:c16="http://schemas.microsoft.com/office/drawing/2014/chart" uri="{C3380CC4-5D6E-409C-BE32-E72D297353CC}">
              <c16:uniqueId val="{00000003-CF0F-4E32-B655-FBEA7DC4C0C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95625546806648"/>
          <c:y val="5.0925925925925923E-2"/>
          <c:w val="0.78873118985126855"/>
          <c:h val="0.8416746864975212"/>
        </c:manualLayout>
      </c:layout>
      <c:barChart>
        <c:barDir val="bar"/>
        <c:grouping val="clustered"/>
        <c:varyColors val="0"/>
        <c:ser>
          <c:idx val="0"/>
          <c:order val="0"/>
          <c:tx>
            <c:strRef>
              <c:f>KPI!$D$72</c:f>
              <c:strCache>
                <c:ptCount val="1"/>
                <c:pt idx="0">
                  <c:v>Sum of Sales</c:v>
                </c:pt>
              </c:strCache>
            </c:strRef>
          </c:tx>
          <c:spPr>
            <a:solidFill>
              <a:schemeClr val="accent1"/>
            </a:solidFill>
            <a:ln>
              <a:noFill/>
            </a:ln>
            <a:effectLst/>
          </c:spPr>
          <c:invertIfNegative val="0"/>
          <c:cat>
            <c:strRef>
              <c:f>KPI!$C$73:$C$77</c:f>
              <c:strCache>
                <c:ptCount val="5"/>
                <c:pt idx="0">
                  <c:v>Binders</c:v>
                </c:pt>
                <c:pt idx="1">
                  <c:v>Chairs</c:v>
                </c:pt>
                <c:pt idx="2">
                  <c:v>Phones</c:v>
                </c:pt>
                <c:pt idx="3">
                  <c:v>Storage</c:v>
                </c:pt>
                <c:pt idx="4">
                  <c:v>Tables</c:v>
                </c:pt>
              </c:strCache>
            </c:strRef>
          </c:cat>
          <c:val>
            <c:numRef>
              <c:f>KPI!$D$73:$D$77</c:f>
              <c:numCache>
                <c:formatCode>\$0.00,\K</c:formatCode>
                <c:ptCount val="5"/>
                <c:pt idx="0">
                  <c:v>711356.50000000023</c:v>
                </c:pt>
                <c:pt idx="1">
                  <c:v>187011.97400000019</c:v>
                </c:pt>
                <c:pt idx="2">
                  <c:v>171087.63399999999</c:v>
                </c:pt>
                <c:pt idx="3">
                  <c:v>116462.96399999992</c:v>
                </c:pt>
                <c:pt idx="4">
                  <c:v>123909.53300000005</c:v>
                </c:pt>
              </c:numCache>
            </c:numRef>
          </c:val>
          <c:extLst>
            <c:ext xmlns:c16="http://schemas.microsoft.com/office/drawing/2014/chart" uri="{C3380CC4-5D6E-409C-BE32-E72D297353CC}">
              <c16:uniqueId val="{00000000-04A3-4199-A93D-601EFD063CD4}"/>
            </c:ext>
          </c:extLst>
        </c:ser>
        <c:dLbls>
          <c:showLegendKey val="0"/>
          <c:showVal val="0"/>
          <c:showCatName val="0"/>
          <c:showSerName val="0"/>
          <c:showPercent val="0"/>
          <c:showBubbleSize val="0"/>
        </c:dLbls>
        <c:gapWidth val="182"/>
        <c:axId val="1388499455"/>
        <c:axId val="1388514335"/>
      </c:barChart>
      <c:catAx>
        <c:axId val="138849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14335"/>
        <c:crosses val="autoZero"/>
        <c:auto val="1"/>
        <c:lblAlgn val="ctr"/>
        <c:lblOffset val="100"/>
        <c:noMultiLvlLbl val="0"/>
      </c:catAx>
      <c:valAx>
        <c:axId val="1388514335"/>
        <c:scaling>
          <c:orientation val="minMax"/>
        </c:scaling>
        <c:delete val="0"/>
        <c:axPos val="b"/>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99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14285714285715E-2"/>
          <c:y val="0.13278002514456383"/>
          <c:w val="0.79047619047619044"/>
          <c:h val="0.75656995390163295"/>
        </c:manualLayout>
      </c:layout>
      <c:lineChart>
        <c:grouping val="standard"/>
        <c:varyColors val="0"/>
        <c:ser>
          <c:idx val="0"/>
          <c:order val="0"/>
          <c:tx>
            <c:strRef>
              <c:f>KPI!$B$88</c:f>
              <c:strCache>
                <c:ptCount val="1"/>
                <c:pt idx="0">
                  <c:v>Total</c:v>
                </c:pt>
              </c:strCache>
            </c:strRef>
          </c:tx>
          <c:spPr>
            <a:ln w="28575" cap="rnd">
              <a:solidFill>
                <a:schemeClr val="accent1"/>
              </a:solidFill>
              <a:round/>
            </a:ln>
            <a:effectLst/>
          </c:spPr>
          <c:marker>
            <c:symbol val="none"/>
          </c:marker>
          <c:cat>
            <c:strRef>
              <c:f>KPI!$A$89:$A$101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KPI!$B$89:$B$101</c:f>
              <c:numCache>
                <c:formatCode>\$0.00,\ \K</c:formatCode>
                <c:ptCount val="12"/>
                <c:pt idx="0">
                  <c:v>56601.84859999999</c:v>
                </c:pt>
                <c:pt idx="1">
                  <c:v>24479.925400000015</c:v>
                </c:pt>
                <c:pt idx="2">
                  <c:v>113987.57999999989</c:v>
                </c:pt>
                <c:pt idx="3">
                  <c:v>68352.896399999954</c:v>
                </c:pt>
                <c:pt idx="4">
                  <c:v>81140.07570000003</c:v>
                </c:pt>
                <c:pt idx="5">
                  <c:v>80015.96130000001</c:v>
                </c:pt>
                <c:pt idx="6">
                  <c:v>96934.218999999939</c:v>
                </c:pt>
                <c:pt idx="7">
                  <c:v>89092.035000000018</c:v>
                </c:pt>
                <c:pt idx="8">
                  <c:v>159100.96070000008</c:v>
                </c:pt>
                <c:pt idx="9">
                  <c:v>110111.15120000002</c:v>
                </c:pt>
                <c:pt idx="10">
                  <c:v>158322.66549999983</c:v>
                </c:pt>
                <c:pt idx="11">
                  <c:v>188558.39650000003</c:v>
                </c:pt>
              </c:numCache>
            </c:numRef>
          </c:val>
          <c:smooth val="0"/>
          <c:extLst>
            <c:ext xmlns:c16="http://schemas.microsoft.com/office/drawing/2014/chart" uri="{C3380CC4-5D6E-409C-BE32-E72D297353CC}">
              <c16:uniqueId val="{00000000-81B7-4B73-B4A4-A7369D3C2230}"/>
            </c:ext>
          </c:extLst>
        </c:ser>
        <c:dLbls>
          <c:showLegendKey val="0"/>
          <c:showVal val="0"/>
          <c:showCatName val="0"/>
          <c:showSerName val="0"/>
          <c:showPercent val="0"/>
          <c:showBubbleSize val="0"/>
        </c:dLbls>
        <c:smooth val="0"/>
        <c:axId val="1465116783"/>
        <c:axId val="1465126383"/>
      </c:lineChart>
      <c:catAx>
        <c:axId val="1465116783"/>
        <c:scaling>
          <c:orientation val="minMax"/>
        </c:scaling>
        <c:delete val="1"/>
        <c:axPos val="b"/>
        <c:numFmt formatCode="General" sourceLinked="1"/>
        <c:majorTickMark val="none"/>
        <c:minorTickMark val="none"/>
        <c:tickLblPos val="nextTo"/>
        <c:crossAx val="1465126383"/>
        <c:crosses val="autoZero"/>
        <c:auto val="1"/>
        <c:lblAlgn val="ctr"/>
        <c:lblOffset val="100"/>
        <c:noMultiLvlLbl val="0"/>
      </c:catAx>
      <c:valAx>
        <c:axId val="1465126383"/>
        <c:scaling>
          <c:orientation val="minMax"/>
        </c:scaling>
        <c:delete val="1"/>
        <c:axPos val="l"/>
        <c:numFmt formatCode="\$0.00,\ \K" sourceLinked="1"/>
        <c:majorTickMark val="none"/>
        <c:minorTickMark val="none"/>
        <c:tickLblPos val="nextTo"/>
        <c:crossAx val="1465116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KPI!$E$88</c:f>
              <c:strCache>
                <c:ptCount val="1"/>
                <c:pt idx="0">
                  <c:v>Total</c:v>
                </c:pt>
              </c:strCache>
            </c:strRef>
          </c:tx>
          <c:spPr>
            <a:ln w="28575" cap="rnd">
              <a:solidFill>
                <a:schemeClr val="accent1"/>
              </a:solidFill>
              <a:round/>
            </a:ln>
            <a:effectLst/>
          </c:spPr>
          <c:marker>
            <c:symbol val="none"/>
          </c:marker>
          <c:cat>
            <c:strRef>
              <c:f>KPI!$D$89:$D$101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KPI!$E$89:$E$101</c:f>
              <c:numCache>
                <c:formatCode>\$0.00,\ \K</c:formatCode>
                <c:ptCount val="12"/>
                <c:pt idx="0">
                  <c:v>7421.2010999999929</c:v>
                </c:pt>
                <c:pt idx="1">
                  <c:v>2183.6191999999992</c:v>
                </c:pt>
                <c:pt idx="2">
                  <c:v>17470.751700000008</c:v>
                </c:pt>
                <c:pt idx="3">
                  <c:v>1360.3021999999953</c:v>
                </c:pt>
                <c:pt idx="4">
                  <c:v>10361.539499999997</c:v>
                </c:pt>
                <c:pt idx="5">
                  <c:v>9978.7567999999956</c:v>
                </c:pt>
                <c:pt idx="6">
                  <c:v>6933.7951999999977</c:v>
                </c:pt>
                <c:pt idx="7">
                  <c:v>13664.575099999987</c:v>
                </c:pt>
                <c:pt idx="8">
                  <c:v>18437.051300000006</c:v>
                </c:pt>
                <c:pt idx="9">
                  <c:v>20239.841199999995</c:v>
                </c:pt>
                <c:pt idx="10">
                  <c:v>15619.579899999973</c:v>
                </c:pt>
                <c:pt idx="11">
                  <c:v>24453.798199999957</c:v>
                </c:pt>
              </c:numCache>
            </c:numRef>
          </c:val>
          <c:smooth val="0"/>
          <c:extLst>
            <c:ext xmlns:c16="http://schemas.microsoft.com/office/drawing/2014/chart" uri="{C3380CC4-5D6E-409C-BE32-E72D297353CC}">
              <c16:uniqueId val="{00000000-AB69-42C5-A50F-0FB0A50B8237}"/>
            </c:ext>
          </c:extLst>
        </c:ser>
        <c:dLbls>
          <c:showLegendKey val="0"/>
          <c:showVal val="0"/>
          <c:showCatName val="0"/>
          <c:showSerName val="0"/>
          <c:showPercent val="0"/>
          <c:showBubbleSize val="0"/>
        </c:dLbls>
        <c:smooth val="0"/>
        <c:axId val="1465119663"/>
        <c:axId val="1465129743"/>
      </c:lineChart>
      <c:catAx>
        <c:axId val="1465119663"/>
        <c:scaling>
          <c:orientation val="minMax"/>
        </c:scaling>
        <c:delete val="1"/>
        <c:axPos val="b"/>
        <c:numFmt formatCode="General" sourceLinked="1"/>
        <c:majorTickMark val="none"/>
        <c:minorTickMark val="none"/>
        <c:tickLblPos val="nextTo"/>
        <c:crossAx val="1465129743"/>
        <c:crosses val="autoZero"/>
        <c:auto val="1"/>
        <c:lblAlgn val="ctr"/>
        <c:lblOffset val="100"/>
        <c:noMultiLvlLbl val="0"/>
      </c:catAx>
      <c:valAx>
        <c:axId val="1465129743"/>
        <c:scaling>
          <c:orientation val="minMax"/>
        </c:scaling>
        <c:delete val="1"/>
        <c:axPos val="l"/>
        <c:numFmt formatCode="\$0.00,\ \K" sourceLinked="1"/>
        <c:majorTickMark val="none"/>
        <c:minorTickMark val="none"/>
        <c:tickLblPos val="nextTo"/>
        <c:crossAx val="1465119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7842003853564E-2"/>
          <c:y val="0.10048306120946063"/>
          <c:w val="0.83044315992292872"/>
          <c:h val="0.82995174256860504"/>
        </c:manualLayout>
      </c:layout>
      <c:lineChart>
        <c:grouping val="standard"/>
        <c:varyColors val="0"/>
        <c:ser>
          <c:idx val="0"/>
          <c:order val="0"/>
          <c:tx>
            <c:strRef>
              <c:f>KPI!$K$88</c:f>
              <c:strCache>
                <c:ptCount val="1"/>
                <c:pt idx="0">
                  <c:v>Total</c:v>
                </c:pt>
              </c:strCache>
            </c:strRef>
          </c:tx>
          <c:spPr>
            <a:ln w="28575" cap="rnd">
              <a:solidFill>
                <a:schemeClr val="accent1"/>
              </a:solidFill>
              <a:round/>
            </a:ln>
            <a:effectLst/>
          </c:spPr>
          <c:marker>
            <c:symbol val="none"/>
          </c:marker>
          <c:cat>
            <c:strRef>
              <c:f>KPI!$J$89:$J$101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KPI!$K$89:$K$101</c:f>
              <c:numCache>
                <c:formatCode>0</c:formatCode>
                <c:ptCount val="12"/>
                <c:pt idx="0">
                  <c:v>843</c:v>
                </c:pt>
                <c:pt idx="1">
                  <c:v>576</c:v>
                </c:pt>
                <c:pt idx="2">
                  <c:v>1390</c:v>
                </c:pt>
                <c:pt idx="3">
                  <c:v>1223</c:v>
                </c:pt>
                <c:pt idx="4">
                  <c:v>1552</c:v>
                </c:pt>
                <c:pt idx="5">
                  <c:v>1419</c:v>
                </c:pt>
                <c:pt idx="6">
                  <c:v>1520</c:v>
                </c:pt>
                <c:pt idx="7">
                  <c:v>1559</c:v>
                </c:pt>
                <c:pt idx="8">
                  <c:v>2738</c:v>
                </c:pt>
                <c:pt idx="9">
                  <c:v>1850</c:v>
                </c:pt>
                <c:pt idx="10">
                  <c:v>3145</c:v>
                </c:pt>
                <c:pt idx="11">
                  <c:v>3231</c:v>
                </c:pt>
              </c:numCache>
            </c:numRef>
          </c:val>
          <c:smooth val="0"/>
          <c:extLst>
            <c:ext xmlns:c16="http://schemas.microsoft.com/office/drawing/2014/chart" uri="{C3380CC4-5D6E-409C-BE32-E72D297353CC}">
              <c16:uniqueId val="{00000000-4FCE-4F36-AE78-8CE1075DD6CE}"/>
            </c:ext>
          </c:extLst>
        </c:ser>
        <c:dLbls>
          <c:showLegendKey val="0"/>
          <c:showVal val="0"/>
          <c:showCatName val="0"/>
          <c:showSerName val="0"/>
          <c:showPercent val="0"/>
          <c:showBubbleSize val="0"/>
        </c:dLbls>
        <c:smooth val="0"/>
        <c:axId val="1465059663"/>
        <c:axId val="1465067343"/>
      </c:lineChart>
      <c:catAx>
        <c:axId val="1465059663"/>
        <c:scaling>
          <c:orientation val="minMax"/>
        </c:scaling>
        <c:delete val="1"/>
        <c:axPos val="b"/>
        <c:numFmt formatCode="General" sourceLinked="1"/>
        <c:majorTickMark val="none"/>
        <c:minorTickMark val="none"/>
        <c:tickLblPos val="nextTo"/>
        <c:crossAx val="1465067343"/>
        <c:crosses val="autoZero"/>
        <c:auto val="1"/>
        <c:lblAlgn val="ctr"/>
        <c:lblOffset val="100"/>
        <c:noMultiLvlLbl val="0"/>
      </c:catAx>
      <c:valAx>
        <c:axId val="1465067343"/>
        <c:scaling>
          <c:orientation val="minMax"/>
        </c:scaling>
        <c:delete val="1"/>
        <c:axPos val="l"/>
        <c:numFmt formatCode="0" sourceLinked="1"/>
        <c:majorTickMark val="none"/>
        <c:minorTickMark val="none"/>
        <c:tickLblPos val="nextTo"/>
        <c:crossAx val="1465059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KPI!$H$88</c:f>
              <c:strCache>
                <c:ptCount val="1"/>
                <c:pt idx="0">
                  <c:v>Total</c:v>
                </c:pt>
              </c:strCache>
            </c:strRef>
          </c:tx>
          <c:spPr>
            <a:ln w="28575" cap="rnd">
              <a:solidFill>
                <a:schemeClr val="accent1"/>
              </a:solidFill>
              <a:round/>
            </a:ln>
            <a:effectLst/>
          </c:spPr>
          <c:marker>
            <c:symbol val="none"/>
          </c:marker>
          <c:cat>
            <c:strRef>
              <c:f>KPI!$G$89:$G$101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KPI!$H$89:$H$101</c:f>
              <c:numCache>
                <c:formatCode>0</c:formatCode>
                <c:ptCount val="12"/>
                <c:pt idx="0">
                  <c:v>217</c:v>
                </c:pt>
                <c:pt idx="1">
                  <c:v>169</c:v>
                </c:pt>
                <c:pt idx="2">
                  <c:v>376</c:v>
                </c:pt>
                <c:pt idx="3">
                  <c:v>330</c:v>
                </c:pt>
                <c:pt idx="4">
                  <c:v>399</c:v>
                </c:pt>
                <c:pt idx="5">
                  <c:v>373</c:v>
                </c:pt>
                <c:pt idx="6">
                  <c:v>390</c:v>
                </c:pt>
                <c:pt idx="7">
                  <c:v>408</c:v>
                </c:pt>
                <c:pt idx="8">
                  <c:v>736</c:v>
                </c:pt>
                <c:pt idx="9">
                  <c:v>482</c:v>
                </c:pt>
                <c:pt idx="10">
                  <c:v>814</c:v>
                </c:pt>
                <c:pt idx="11">
                  <c:v>832</c:v>
                </c:pt>
              </c:numCache>
            </c:numRef>
          </c:val>
          <c:smooth val="0"/>
          <c:extLst>
            <c:ext xmlns:c16="http://schemas.microsoft.com/office/drawing/2014/chart" uri="{C3380CC4-5D6E-409C-BE32-E72D297353CC}">
              <c16:uniqueId val="{00000000-89F6-467A-BAF7-583936ECAF81}"/>
            </c:ext>
          </c:extLst>
        </c:ser>
        <c:dLbls>
          <c:showLegendKey val="0"/>
          <c:showVal val="0"/>
          <c:showCatName val="0"/>
          <c:showSerName val="0"/>
          <c:showPercent val="0"/>
          <c:showBubbleSize val="0"/>
        </c:dLbls>
        <c:smooth val="0"/>
        <c:axId val="1465132623"/>
        <c:axId val="1465128783"/>
      </c:lineChart>
      <c:catAx>
        <c:axId val="1465132623"/>
        <c:scaling>
          <c:orientation val="minMax"/>
        </c:scaling>
        <c:delete val="1"/>
        <c:axPos val="b"/>
        <c:numFmt formatCode="General" sourceLinked="1"/>
        <c:majorTickMark val="none"/>
        <c:minorTickMark val="none"/>
        <c:tickLblPos val="nextTo"/>
        <c:crossAx val="1465128783"/>
        <c:crosses val="autoZero"/>
        <c:auto val="1"/>
        <c:lblAlgn val="ctr"/>
        <c:lblOffset val="100"/>
        <c:noMultiLvlLbl val="0"/>
      </c:catAx>
      <c:valAx>
        <c:axId val="1465128783"/>
        <c:scaling>
          <c:orientation val="minMax"/>
        </c:scaling>
        <c:delete val="1"/>
        <c:axPos val="l"/>
        <c:numFmt formatCode="0" sourceLinked="1"/>
        <c:majorTickMark val="none"/>
        <c:minorTickMark val="none"/>
        <c:tickLblPos val="nextTo"/>
        <c:crossAx val="146513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KPI!$N$88</c:f>
              <c:strCache>
                <c:ptCount val="1"/>
                <c:pt idx="0">
                  <c:v>Total</c:v>
                </c:pt>
              </c:strCache>
            </c:strRef>
          </c:tx>
          <c:spPr>
            <a:ln w="28575" cap="rnd">
              <a:solidFill>
                <a:schemeClr val="accent1"/>
              </a:solidFill>
              <a:round/>
            </a:ln>
            <a:effectLst/>
          </c:spPr>
          <c:marker>
            <c:symbol val="none"/>
          </c:marker>
          <c:cat>
            <c:strRef>
              <c:f>KPI!$M$89:$M$101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KPI!$N$89:$N$101</c:f>
              <c:numCache>
                <c:formatCode>0.00%</c:formatCode>
                <c:ptCount val="12"/>
                <c:pt idx="0">
                  <c:v>0.13111234497736871</c:v>
                </c:pt>
                <c:pt idx="1">
                  <c:v>8.9200402546978266E-2</c:v>
                </c:pt>
                <c:pt idx="2">
                  <c:v>0.15326890613872166</c:v>
                </c:pt>
                <c:pt idx="3">
                  <c:v>1.9901163983447469E-2</c:v>
                </c:pt>
                <c:pt idx="4">
                  <c:v>0.12769940637361266</c:v>
                </c:pt>
                <c:pt idx="5">
                  <c:v>0.12470957841257597</c:v>
                </c:pt>
                <c:pt idx="6">
                  <c:v>7.1530933776853378E-2</c:v>
                </c:pt>
                <c:pt idx="7">
                  <c:v>0.15337594544787292</c:v>
                </c:pt>
                <c:pt idx="8">
                  <c:v>0.115882715094127</c:v>
                </c:pt>
                <c:pt idx="9">
                  <c:v>0.18381281985906611</c:v>
                </c:pt>
                <c:pt idx="10">
                  <c:v>9.8656625383811453E-2</c:v>
                </c:pt>
                <c:pt idx="11">
                  <c:v>0.12968819556120884</c:v>
                </c:pt>
              </c:numCache>
            </c:numRef>
          </c:val>
          <c:smooth val="0"/>
          <c:extLst>
            <c:ext xmlns:c16="http://schemas.microsoft.com/office/drawing/2014/chart" uri="{C3380CC4-5D6E-409C-BE32-E72D297353CC}">
              <c16:uniqueId val="{00000000-091C-4663-BD5A-0B5A14893C31}"/>
            </c:ext>
          </c:extLst>
        </c:ser>
        <c:dLbls>
          <c:showLegendKey val="0"/>
          <c:showVal val="0"/>
          <c:showCatName val="0"/>
          <c:showSerName val="0"/>
          <c:showPercent val="0"/>
          <c:showBubbleSize val="0"/>
        </c:dLbls>
        <c:smooth val="0"/>
        <c:axId val="1465169583"/>
        <c:axId val="1465162863"/>
      </c:lineChart>
      <c:catAx>
        <c:axId val="1465169583"/>
        <c:scaling>
          <c:orientation val="minMax"/>
        </c:scaling>
        <c:delete val="1"/>
        <c:axPos val="b"/>
        <c:numFmt formatCode="General" sourceLinked="1"/>
        <c:majorTickMark val="none"/>
        <c:minorTickMark val="none"/>
        <c:tickLblPos val="nextTo"/>
        <c:crossAx val="1465162863"/>
        <c:crosses val="autoZero"/>
        <c:auto val="1"/>
        <c:lblAlgn val="ctr"/>
        <c:lblOffset val="100"/>
        <c:noMultiLvlLbl val="0"/>
      </c:catAx>
      <c:valAx>
        <c:axId val="1465162863"/>
        <c:scaling>
          <c:orientation val="minMax"/>
        </c:scaling>
        <c:delete val="1"/>
        <c:axPos val="l"/>
        <c:numFmt formatCode="0.00%" sourceLinked="1"/>
        <c:majorTickMark val="none"/>
        <c:minorTickMark val="none"/>
        <c:tickLblPos val="nextTo"/>
        <c:crossAx val="1465169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14285714285715E-2"/>
          <c:y val="0.13278002514456383"/>
          <c:w val="0.79047619047619044"/>
          <c:h val="0.75656995390163295"/>
        </c:manualLayout>
      </c:layout>
      <c:lineChart>
        <c:grouping val="standard"/>
        <c:varyColors val="0"/>
        <c:ser>
          <c:idx val="0"/>
          <c:order val="0"/>
          <c:tx>
            <c:strRef>
              <c:f>KPI!$B$88</c:f>
              <c:strCache>
                <c:ptCount val="1"/>
                <c:pt idx="0">
                  <c:v>Total</c:v>
                </c:pt>
              </c:strCache>
            </c:strRef>
          </c:tx>
          <c:spPr>
            <a:ln w="50800" cap="rnd">
              <a:solidFill>
                <a:schemeClr val="bg2"/>
              </a:solidFill>
              <a:round/>
            </a:ln>
            <a:effectLst/>
          </c:spPr>
          <c:marker>
            <c:symbol val="none"/>
          </c:marker>
          <c:cat>
            <c:strRef>
              <c:f>KPI!$A$89:$A$101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KPI!$B$89:$B$101</c:f>
              <c:numCache>
                <c:formatCode>\$0.00,\ \K</c:formatCode>
                <c:ptCount val="12"/>
                <c:pt idx="0">
                  <c:v>56601.84859999999</c:v>
                </c:pt>
                <c:pt idx="1">
                  <c:v>24479.925400000015</c:v>
                </c:pt>
                <c:pt idx="2">
                  <c:v>113987.57999999989</c:v>
                </c:pt>
                <c:pt idx="3">
                  <c:v>68352.896399999954</c:v>
                </c:pt>
                <c:pt idx="4">
                  <c:v>81140.07570000003</c:v>
                </c:pt>
                <c:pt idx="5">
                  <c:v>80015.96130000001</c:v>
                </c:pt>
                <c:pt idx="6">
                  <c:v>96934.218999999939</c:v>
                </c:pt>
                <c:pt idx="7">
                  <c:v>89092.035000000018</c:v>
                </c:pt>
                <c:pt idx="8">
                  <c:v>159100.96070000008</c:v>
                </c:pt>
                <c:pt idx="9">
                  <c:v>110111.15120000002</c:v>
                </c:pt>
                <c:pt idx="10">
                  <c:v>158322.66549999983</c:v>
                </c:pt>
                <c:pt idx="11">
                  <c:v>188558.39650000003</c:v>
                </c:pt>
              </c:numCache>
            </c:numRef>
          </c:val>
          <c:smooth val="0"/>
          <c:extLst>
            <c:ext xmlns:c16="http://schemas.microsoft.com/office/drawing/2014/chart" uri="{C3380CC4-5D6E-409C-BE32-E72D297353CC}">
              <c16:uniqueId val="{00000000-C690-4D15-8961-156ADE9DE280}"/>
            </c:ext>
          </c:extLst>
        </c:ser>
        <c:dLbls>
          <c:showLegendKey val="0"/>
          <c:showVal val="0"/>
          <c:showCatName val="0"/>
          <c:showSerName val="0"/>
          <c:showPercent val="0"/>
          <c:showBubbleSize val="0"/>
        </c:dLbls>
        <c:smooth val="0"/>
        <c:axId val="1465116783"/>
        <c:axId val="1465126383"/>
      </c:lineChart>
      <c:catAx>
        <c:axId val="1465116783"/>
        <c:scaling>
          <c:orientation val="minMax"/>
        </c:scaling>
        <c:delete val="1"/>
        <c:axPos val="b"/>
        <c:numFmt formatCode="General" sourceLinked="1"/>
        <c:majorTickMark val="none"/>
        <c:minorTickMark val="none"/>
        <c:tickLblPos val="nextTo"/>
        <c:crossAx val="1465126383"/>
        <c:crosses val="autoZero"/>
        <c:auto val="1"/>
        <c:lblAlgn val="ctr"/>
        <c:lblOffset val="100"/>
        <c:noMultiLvlLbl val="0"/>
      </c:catAx>
      <c:valAx>
        <c:axId val="1465126383"/>
        <c:scaling>
          <c:orientation val="minMax"/>
        </c:scaling>
        <c:delete val="1"/>
        <c:axPos val="l"/>
        <c:numFmt formatCode="\$0.00,\ \K" sourceLinked="1"/>
        <c:majorTickMark val="none"/>
        <c:minorTickMark val="none"/>
        <c:tickLblPos val="nextTo"/>
        <c:crossAx val="1465116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KPI!$E$88</c:f>
              <c:strCache>
                <c:ptCount val="1"/>
                <c:pt idx="0">
                  <c:v>Total</c:v>
                </c:pt>
              </c:strCache>
            </c:strRef>
          </c:tx>
          <c:spPr>
            <a:ln w="50800" cap="rnd">
              <a:solidFill>
                <a:schemeClr val="bg1"/>
              </a:solidFill>
              <a:round/>
            </a:ln>
            <a:effectLst/>
          </c:spPr>
          <c:marker>
            <c:symbol val="none"/>
          </c:marker>
          <c:cat>
            <c:strRef>
              <c:f>KPI!$D$89:$D$101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KPI!$E$89:$E$101</c:f>
              <c:numCache>
                <c:formatCode>\$0.00,\ \K</c:formatCode>
                <c:ptCount val="12"/>
                <c:pt idx="0">
                  <c:v>7421.2010999999929</c:v>
                </c:pt>
                <c:pt idx="1">
                  <c:v>2183.6191999999992</c:v>
                </c:pt>
                <c:pt idx="2">
                  <c:v>17470.751700000008</c:v>
                </c:pt>
                <c:pt idx="3">
                  <c:v>1360.3021999999953</c:v>
                </c:pt>
                <c:pt idx="4">
                  <c:v>10361.539499999997</c:v>
                </c:pt>
                <c:pt idx="5">
                  <c:v>9978.7567999999956</c:v>
                </c:pt>
                <c:pt idx="6">
                  <c:v>6933.7951999999977</c:v>
                </c:pt>
                <c:pt idx="7">
                  <c:v>13664.575099999987</c:v>
                </c:pt>
                <c:pt idx="8">
                  <c:v>18437.051300000006</c:v>
                </c:pt>
                <c:pt idx="9">
                  <c:v>20239.841199999995</c:v>
                </c:pt>
                <c:pt idx="10">
                  <c:v>15619.579899999973</c:v>
                </c:pt>
                <c:pt idx="11">
                  <c:v>24453.798199999957</c:v>
                </c:pt>
              </c:numCache>
            </c:numRef>
          </c:val>
          <c:smooth val="0"/>
          <c:extLst>
            <c:ext xmlns:c16="http://schemas.microsoft.com/office/drawing/2014/chart" uri="{C3380CC4-5D6E-409C-BE32-E72D297353CC}">
              <c16:uniqueId val="{00000000-EA44-46BB-9113-5631BDFE042E}"/>
            </c:ext>
          </c:extLst>
        </c:ser>
        <c:dLbls>
          <c:showLegendKey val="0"/>
          <c:showVal val="0"/>
          <c:showCatName val="0"/>
          <c:showSerName val="0"/>
          <c:showPercent val="0"/>
          <c:showBubbleSize val="0"/>
        </c:dLbls>
        <c:smooth val="0"/>
        <c:axId val="1465119663"/>
        <c:axId val="1465129743"/>
      </c:lineChart>
      <c:catAx>
        <c:axId val="1465119663"/>
        <c:scaling>
          <c:orientation val="minMax"/>
        </c:scaling>
        <c:delete val="1"/>
        <c:axPos val="b"/>
        <c:numFmt formatCode="General" sourceLinked="1"/>
        <c:majorTickMark val="none"/>
        <c:minorTickMark val="none"/>
        <c:tickLblPos val="nextTo"/>
        <c:crossAx val="1465129743"/>
        <c:crosses val="autoZero"/>
        <c:auto val="1"/>
        <c:lblAlgn val="ctr"/>
        <c:lblOffset val="100"/>
        <c:noMultiLvlLbl val="0"/>
      </c:catAx>
      <c:valAx>
        <c:axId val="1465129743"/>
        <c:scaling>
          <c:orientation val="minMax"/>
        </c:scaling>
        <c:delete val="1"/>
        <c:axPos val="l"/>
        <c:numFmt formatCode="\$0.00,\ \K" sourceLinked="1"/>
        <c:majorTickMark val="none"/>
        <c:minorTickMark val="none"/>
        <c:tickLblPos val="nextTo"/>
        <c:crossAx val="1465119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7842003853564E-2"/>
          <c:y val="0.10048306120946063"/>
          <c:w val="0.83044315992292872"/>
          <c:h val="0.82995174256860504"/>
        </c:manualLayout>
      </c:layout>
      <c:lineChart>
        <c:grouping val="standard"/>
        <c:varyColors val="0"/>
        <c:ser>
          <c:idx val="0"/>
          <c:order val="0"/>
          <c:tx>
            <c:strRef>
              <c:f>KPI!$K$88</c:f>
              <c:strCache>
                <c:ptCount val="1"/>
                <c:pt idx="0">
                  <c:v>Total</c:v>
                </c:pt>
              </c:strCache>
            </c:strRef>
          </c:tx>
          <c:spPr>
            <a:ln w="50800" cap="rnd">
              <a:solidFill>
                <a:schemeClr val="bg1"/>
              </a:solidFill>
              <a:round/>
            </a:ln>
            <a:effectLst/>
          </c:spPr>
          <c:marker>
            <c:symbol val="none"/>
          </c:marker>
          <c:cat>
            <c:strRef>
              <c:f>KPI!$J$89:$J$101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KPI!$K$89:$K$101</c:f>
              <c:numCache>
                <c:formatCode>0</c:formatCode>
                <c:ptCount val="12"/>
                <c:pt idx="0">
                  <c:v>843</c:v>
                </c:pt>
                <c:pt idx="1">
                  <c:v>576</c:v>
                </c:pt>
                <c:pt idx="2">
                  <c:v>1390</c:v>
                </c:pt>
                <c:pt idx="3">
                  <c:v>1223</c:v>
                </c:pt>
                <c:pt idx="4">
                  <c:v>1552</c:v>
                </c:pt>
                <c:pt idx="5">
                  <c:v>1419</c:v>
                </c:pt>
                <c:pt idx="6">
                  <c:v>1520</c:v>
                </c:pt>
                <c:pt idx="7">
                  <c:v>1559</c:v>
                </c:pt>
                <c:pt idx="8">
                  <c:v>2738</c:v>
                </c:pt>
                <c:pt idx="9">
                  <c:v>1850</c:v>
                </c:pt>
                <c:pt idx="10">
                  <c:v>3145</c:v>
                </c:pt>
                <c:pt idx="11">
                  <c:v>3231</c:v>
                </c:pt>
              </c:numCache>
            </c:numRef>
          </c:val>
          <c:smooth val="0"/>
          <c:extLst>
            <c:ext xmlns:c16="http://schemas.microsoft.com/office/drawing/2014/chart" uri="{C3380CC4-5D6E-409C-BE32-E72D297353CC}">
              <c16:uniqueId val="{00000000-4904-4186-B916-BE8FB29E43C2}"/>
            </c:ext>
          </c:extLst>
        </c:ser>
        <c:dLbls>
          <c:showLegendKey val="0"/>
          <c:showVal val="0"/>
          <c:showCatName val="0"/>
          <c:showSerName val="0"/>
          <c:showPercent val="0"/>
          <c:showBubbleSize val="0"/>
        </c:dLbls>
        <c:smooth val="0"/>
        <c:axId val="1465059663"/>
        <c:axId val="1465067343"/>
      </c:lineChart>
      <c:catAx>
        <c:axId val="1465059663"/>
        <c:scaling>
          <c:orientation val="minMax"/>
        </c:scaling>
        <c:delete val="1"/>
        <c:axPos val="b"/>
        <c:numFmt formatCode="General" sourceLinked="1"/>
        <c:majorTickMark val="none"/>
        <c:minorTickMark val="none"/>
        <c:tickLblPos val="nextTo"/>
        <c:crossAx val="1465067343"/>
        <c:crosses val="autoZero"/>
        <c:auto val="1"/>
        <c:lblAlgn val="ctr"/>
        <c:lblOffset val="100"/>
        <c:noMultiLvlLbl val="0"/>
      </c:catAx>
      <c:valAx>
        <c:axId val="1465067343"/>
        <c:scaling>
          <c:orientation val="minMax"/>
        </c:scaling>
        <c:delete val="1"/>
        <c:axPos val="l"/>
        <c:numFmt formatCode="0" sourceLinked="1"/>
        <c:majorTickMark val="none"/>
        <c:minorTickMark val="none"/>
        <c:tickLblPos val="nextTo"/>
        <c:crossAx val="1465059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KPI!$H$88</c:f>
              <c:strCache>
                <c:ptCount val="1"/>
                <c:pt idx="0">
                  <c:v>Total</c:v>
                </c:pt>
              </c:strCache>
            </c:strRef>
          </c:tx>
          <c:spPr>
            <a:ln w="50800" cap="rnd">
              <a:solidFill>
                <a:schemeClr val="bg1"/>
              </a:solidFill>
              <a:round/>
            </a:ln>
            <a:effectLst/>
          </c:spPr>
          <c:marker>
            <c:symbol val="none"/>
          </c:marker>
          <c:cat>
            <c:strRef>
              <c:f>KPI!$G$89:$G$101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KPI!$H$89:$H$101</c:f>
              <c:numCache>
                <c:formatCode>0</c:formatCode>
                <c:ptCount val="12"/>
                <c:pt idx="0">
                  <c:v>217</c:v>
                </c:pt>
                <c:pt idx="1">
                  <c:v>169</c:v>
                </c:pt>
                <c:pt idx="2">
                  <c:v>376</c:v>
                </c:pt>
                <c:pt idx="3">
                  <c:v>330</c:v>
                </c:pt>
                <c:pt idx="4">
                  <c:v>399</c:v>
                </c:pt>
                <c:pt idx="5">
                  <c:v>373</c:v>
                </c:pt>
                <c:pt idx="6">
                  <c:v>390</c:v>
                </c:pt>
                <c:pt idx="7">
                  <c:v>408</c:v>
                </c:pt>
                <c:pt idx="8">
                  <c:v>736</c:v>
                </c:pt>
                <c:pt idx="9">
                  <c:v>482</c:v>
                </c:pt>
                <c:pt idx="10">
                  <c:v>814</c:v>
                </c:pt>
                <c:pt idx="11">
                  <c:v>832</c:v>
                </c:pt>
              </c:numCache>
            </c:numRef>
          </c:val>
          <c:smooth val="0"/>
          <c:extLst>
            <c:ext xmlns:c16="http://schemas.microsoft.com/office/drawing/2014/chart" uri="{C3380CC4-5D6E-409C-BE32-E72D297353CC}">
              <c16:uniqueId val="{00000000-14A0-4CCB-89EE-ADF53E2292D3}"/>
            </c:ext>
          </c:extLst>
        </c:ser>
        <c:dLbls>
          <c:showLegendKey val="0"/>
          <c:showVal val="0"/>
          <c:showCatName val="0"/>
          <c:showSerName val="0"/>
          <c:showPercent val="0"/>
          <c:showBubbleSize val="0"/>
        </c:dLbls>
        <c:smooth val="0"/>
        <c:axId val="1465132623"/>
        <c:axId val="1465128783"/>
      </c:lineChart>
      <c:catAx>
        <c:axId val="1465132623"/>
        <c:scaling>
          <c:orientation val="minMax"/>
        </c:scaling>
        <c:delete val="1"/>
        <c:axPos val="b"/>
        <c:numFmt formatCode="General" sourceLinked="1"/>
        <c:majorTickMark val="none"/>
        <c:minorTickMark val="none"/>
        <c:tickLblPos val="nextTo"/>
        <c:crossAx val="1465128783"/>
        <c:crosses val="autoZero"/>
        <c:auto val="1"/>
        <c:lblAlgn val="ctr"/>
        <c:lblOffset val="100"/>
        <c:noMultiLvlLbl val="0"/>
      </c:catAx>
      <c:valAx>
        <c:axId val="1465128783"/>
        <c:scaling>
          <c:orientation val="minMax"/>
        </c:scaling>
        <c:delete val="1"/>
        <c:axPos val="l"/>
        <c:numFmt formatCode="0" sourceLinked="1"/>
        <c:majorTickMark val="none"/>
        <c:minorTickMark val="none"/>
        <c:tickLblPos val="nextTo"/>
        <c:crossAx val="146513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KPI!$N$88</c:f>
              <c:strCache>
                <c:ptCount val="1"/>
                <c:pt idx="0">
                  <c:v>Total</c:v>
                </c:pt>
              </c:strCache>
            </c:strRef>
          </c:tx>
          <c:spPr>
            <a:ln w="50800" cap="rnd">
              <a:solidFill>
                <a:schemeClr val="bg1"/>
              </a:solidFill>
              <a:round/>
            </a:ln>
            <a:effectLst/>
          </c:spPr>
          <c:marker>
            <c:symbol val="none"/>
          </c:marker>
          <c:cat>
            <c:strRef>
              <c:f>KPI!$M$89:$M$101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KPI!$N$89:$N$101</c:f>
              <c:numCache>
                <c:formatCode>0.00%</c:formatCode>
                <c:ptCount val="12"/>
                <c:pt idx="0">
                  <c:v>0.13111234497736871</c:v>
                </c:pt>
                <c:pt idx="1">
                  <c:v>8.9200402546978266E-2</c:v>
                </c:pt>
                <c:pt idx="2">
                  <c:v>0.15326890613872166</c:v>
                </c:pt>
                <c:pt idx="3">
                  <c:v>1.9901163983447469E-2</c:v>
                </c:pt>
                <c:pt idx="4">
                  <c:v>0.12769940637361266</c:v>
                </c:pt>
                <c:pt idx="5">
                  <c:v>0.12470957841257597</c:v>
                </c:pt>
                <c:pt idx="6">
                  <c:v>7.1530933776853378E-2</c:v>
                </c:pt>
                <c:pt idx="7">
                  <c:v>0.15337594544787292</c:v>
                </c:pt>
                <c:pt idx="8">
                  <c:v>0.115882715094127</c:v>
                </c:pt>
                <c:pt idx="9">
                  <c:v>0.18381281985906611</c:v>
                </c:pt>
                <c:pt idx="10">
                  <c:v>9.8656625383811453E-2</c:v>
                </c:pt>
                <c:pt idx="11">
                  <c:v>0.12968819556120884</c:v>
                </c:pt>
              </c:numCache>
            </c:numRef>
          </c:val>
          <c:smooth val="0"/>
          <c:extLst>
            <c:ext xmlns:c16="http://schemas.microsoft.com/office/drawing/2014/chart" uri="{C3380CC4-5D6E-409C-BE32-E72D297353CC}">
              <c16:uniqueId val="{00000000-4A4E-40DC-AD83-1600991574CC}"/>
            </c:ext>
          </c:extLst>
        </c:ser>
        <c:dLbls>
          <c:showLegendKey val="0"/>
          <c:showVal val="0"/>
          <c:showCatName val="0"/>
          <c:showSerName val="0"/>
          <c:showPercent val="0"/>
          <c:showBubbleSize val="0"/>
        </c:dLbls>
        <c:smooth val="0"/>
        <c:axId val="1465169583"/>
        <c:axId val="1465162863"/>
      </c:lineChart>
      <c:catAx>
        <c:axId val="1465169583"/>
        <c:scaling>
          <c:orientation val="minMax"/>
        </c:scaling>
        <c:delete val="1"/>
        <c:axPos val="b"/>
        <c:numFmt formatCode="General" sourceLinked="1"/>
        <c:majorTickMark val="none"/>
        <c:minorTickMark val="none"/>
        <c:tickLblPos val="nextTo"/>
        <c:crossAx val="1465162863"/>
        <c:crosses val="autoZero"/>
        <c:auto val="1"/>
        <c:lblAlgn val="ctr"/>
        <c:lblOffset val="100"/>
        <c:noMultiLvlLbl val="0"/>
      </c:catAx>
      <c:valAx>
        <c:axId val="1465162863"/>
        <c:scaling>
          <c:orientation val="minMax"/>
        </c:scaling>
        <c:delete val="1"/>
        <c:axPos val="l"/>
        <c:numFmt formatCode="0.00%" sourceLinked="1"/>
        <c:majorTickMark val="none"/>
        <c:minorTickMark val="none"/>
        <c:tickLblPos val="nextTo"/>
        <c:crossAx val="1465169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alpha val="84000"/>
            </a:srgb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4000">
                <a:schemeClr val="bg1"/>
              </a:gs>
              <a:gs pos="71000">
                <a:schemeClr val="bg1"/>
              </a:gs>
              <a:gs pos="100000">
                <a:srgbClr val="595959">
                  <a:alpha val="80000"/>
                </a:srgb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KPI!$C$3</c:f>
              <c:strCache>
                <c:ptCount val="1"/>
                <c:pt idx="0">
                  <c:v>Sum of Profit</c:v>
                </c:pt>
              </c:strCache>
            </c:strRef>
          </c:tx>
          <c:spPr>
            <a:solidFill>
              <a:srgbClr val="92D050">
                <a:alpha val="84000"/>
              </a:srgbClr>
            </a:solidFill>
            <a:ln>
              <a:solidFill>
                <a:schemeClr val="bg1"/>
              </a:solidFill>
            </a:ln>
            <a:effectLst/>
          </c:spP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\$0.00,\ \K</c:formatCode>
                <c:ptCount val="12"/>
                <c:pt idx="0">
                  <c:v>7421.2010999999929</c:v>
                </c:pt>
                <c:pt idx="1">
                  <c:v>2183.6191999999992</c:v>
                </c:pt>
                <c:pt idx="2">
                  <c:v>17470.751700000008</c:v>
                </c:pt>
                <c:pt idx="3">
                  <c:v>1360.3021999999953</c:v>
                </c:pt>
                <c:pt idx="4">
                  <c:v>10361.539499999997</c:v>
                </c:pt>
                <c:pt idx="5">
                  <c:v>9978.7567999999956</c:v>
                </c:pt>
                <c:pt idx="6">
                  <c:v>6933.7951999999977</c:v>
                </c:pt>
                <c:pt idx="7">
                  <c:v>13664.575099999987</c:v>
                </c:pt>
                <c:pt idx="8">
                  <c:v>18437.051300000006</c:v>
                </c:pt>
                <c:pt idx="9">
                  <c:v>20239.841199999995</c:v>
                </c:pt>
                <c:pt idx="10">
                  <c:v>15619.579899999973</c:v>
                </c:pt>
                <c:pt idx="11">
                  <c:v>24453.798199999957</c:v>
                </c:pt>
              </c:numCache>
            </c:numRef>
          </c:val>
          <c:extLst>
            <c:ext xmlns:c16="http://schemas.microsoft.com/office/drawing/2014/chart" uri="{C3380CC4-5D6E-409C-BE32-E72D297353CC}">
              <c16:uniqueId val="{00000000-F63B-4CB7-A0CD-CDA48B4009B5}"/>
            </c:ext>
          </c:extLst>
        </c:ser>
        <c:dLbls>
          <c:showLegendKey val="0"/>
          <c:showVal val="0"/>
          <c:showCatName val="0"/>
          <c:showSerName val="0"/>
          <c:showPercent val="0"/>
          <c:showBubbleSize val="0"/>
        </c:dLbls>
        <c:axId val="1238145743"/>
        <c:axId val="1238163503"/>
      </c:areaChart>
      <c:barChart>
        <c:barDir val="col"/>
        <c:grouping val="clustered"/>
        <c:varyColors val="0"/>
        <c:ser>
          <c:idx val="0"/>
          <c:order val="0"/>
          <c:tx>
            <c:strRef>
              <c:f>KPI!$B$3</c:f>
              <c:strCache>
                <c:ptCount val="1"/>
                <c:pt idx="0">
                  <c:v>Sum of Sales</c:v>
                </c:pt>
              </c:strCache>
            </c:strRef>
          </c:tx>
          <c:spPr>
            <a:gradFill>
              <a:gsLst>
                <a:gs pos="4000">
                  <a:schemeClr val="bg1"/>
                </a:gs>
                <a:gs pos="71000">
                  <a:schemeClr val="bg1"/>
                </a:gs>
                <a:gs pos="100000">
                  <a:srgbClr val="595959">
                    <a:alpha val="80000"/>
                  </a:srgbClr>
                </a:gs>
              </a:gsLst>
              <a:lin ang="1200000" scaled="0"/>
            </a:gradFill>
            <a:ln>
              <a:noFill/>
            </a:ln>
            <a:effectLst/>
          </c:spPr>
          <c:invertIfNegative val="0"/>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 \K</c:formatCode>
                <c:ptCount val="12"/>
                <c:pt idx="0">
                  <c:v>56601.84859999999</c:v>
                </c:pt>
                <c:pt idx="1">
                  <c:v>24479.925400000015</c:v>
                </c:pt>
                <c:pt idx="2">
                  <c:v>113987.57999999989</c:v>
                </c:pt>
                <c:pt idx="3">
                  <c:v>68352.896399999954</c:v>
                </c:pt>
                <c:pt idx="4">
                  <c:v>81140.07570000003</c:v>
                </c:pt>
                <c:pt idx="5">
                  <c:v>80015.96130000001</c:v>
                </c:pt>
                <c:pt idx="6">
                  <c:v>96934.218999999939</c:v>
                </c:pt>
                <c:pt idx="7">
                  <c:v>89092.035000000018</c:v>
                </c:pt>
                <c:pt idx="8">
                  <c:v>159100.96070000008</c:v>
                </c:pt>
                <c:pt idx="9">
                  <c:v>110111.15120000002</c:v>
                </c:pt>
                <c:pt idx="10">
                  <c:v>158322.66549999983</c:v>
                </c:pt>
                <c:pt idx="11">
                  <c:v>188558.39650000003</c:v>
                </c:pt>
              </c:numCache>
            </c:numRef>
          </c:val>
          <c:extLst>
            <c:ext xmlns:c16="http://schemas.microsoft.com/office/drawing/2014/chart" uri="{C3380CC4-5D6E-409C-BE32-E72D297353CC}">
              <c16:uniqueId val="{00000001-F63B-4CB7-A0CD-CDA48B4009B5}"/>
            </c:ext>
          </c:extLst>
        </c:ser>
        <c:dLbls>
          <c:showLegendKey val="0"/>
          <c:showVal val="0"/>
          <c:showCatName val="0"/>
          <c:showSerName val="0"/>
          <c:showPercent val="0"/>
          <c:showBubbleSize val="0"/>
        </c:dLbls>
        <c:gapWidth val="60"/>
        <c:overlap val="-27"/>
        <c:axId val="1238157263"/>
        <c:axId val="1238142383"/>
      </c:barChart>
      <c:catAx>
        <c:axId val="123815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1238142383"/>
        <c:crosses val="autoZero"/>
        <c:auto val="1"/>
        <c:lblAlgn val="ctr"/>
        <c:lblOffset val="100"/>
        <c:noMultiLvlLbl val="0"/>
      </c:catAx>
      <c:valAx>
        <c:axId val="1238142383"/>
        <c:scaling>
          <c:orientation val="minMax"/>
          <c:max val="400000"/>
          <c:min val="0"/>
        </c:scaling>
        <c:delete val="0"/>
        <c:axPos val="l"/>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1238157263"/>
        <c:crosses val="autoZero"/>
        <c:crossBetween val="between"/>
      </c:valAx>
      <c:valAx>
        <c:axId val="1238163503"/>
        <c:scaling>
          <c:orientation val="minMax"/>
        </c:scaling>
        <c:delete val="0"/>
        <c:axPos val="r"/>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1238145743"/>
        <c:crosses val="max"/>
        <c:crossBetween val="between"/>
      </c:valAx>
      <c:catAx>
        <c:axId val="1238145743"/>
        <c:scaling>
          <c:orientation val="minMax"/>
        </c:scaling>
        <c:delete val="1"/>
        <c:axPos val="b"/>
        <c:numFmt formatCode="General" sourceLinked="1"/>
        <c:majorTickMark val="out"/>
        <c:minorTickMark val="none"/>
        <c:tickLblPos val="nextTo"/>
        <c:crossAx val="12381635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pivotFmt>
      <c:pivotFmt>
        <c:idx val="9"/>
        <c:spPr>
          <a:solidFill>
            <a:schemeClr val="accent4">
              <a:lumMod val="75000"/>
            </a:schemeClr>
          </a:solidFill>
          <a:ln w="19050">
            <a:solidFill>
              <a:schemeClr val="lt1"/>
            </a:solidFill>
          </a:ln>
          <a:effectLst/>
        </c:spPr>
      </c:pivotFmt>
      <c:pivotFmt>
        <c:idx val="10"/>
        <c:spPr>
          <a:solidFill>
            <a:srgbClr val="92D050"/>
          </a:solidFill>
          <a:ln w="19050">
            <a:solidFill>
              <a:schemeClr val="lt1"/>
            </a:solidFill>
          </a:ln>
          <a:effectLst/>
        </c:spPr>
      </c:pivotFmt>
    </c:pivotFmts>
    <c:plotArea>
      <c:layout>
        <c:manualLayout>
          <c:layoutTarget val="inner"/>
          <c:xMode val="edge"/>
          <c:yMode val="edge"/>
          <c:x val="7.0814814219464575E-2"/>
          <c:y val="3.3595661662588455E-2"/>
          <c:w val="0.56172189582144494"/>
          <c:h val="0.92440976125917595"/>
        </c:manualLayout>
      </c:layout>
      <c:doughnutChart>
        <c:varyColors val="1"/>
        <c:ser>
          <c:idx val="0"/>
          <c:order val="0"/>
          <c:tx>
            <c:strRef>
              <c:f>KPI!$B$21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C178-4789-97BF-CB3A392B34A9}"/>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C178-4789-97BF-CB3A392B34A9}"/>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C178-4789-97BF-CB3A392B34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KPI!$A$22:$A$25</c:f>
              <c:strCache>
                <c:ptCount val="3"/>
                <c:pt idx="0">
                  <c:v>Furniture</c:v>
                </c:pt>
                <c:pt idx="1">
                  <c:v>Office Supplies</c:v>
                </c:pt>
                <c:pt idx="2">
                  <c:v>Technology</c:v>
                </c:pt>
              </c:strCache>
            </c:strRef>
          </c:cat>
          <c:val>
            <c:numRef>
              <c:f>KPI!$B$22:$B$25</c:f>
              <c:numCache>
                <c:formatCode>0.00%</c:formatCode>
                <c:ptCount val="3"/>
                <c:pt idx="0">
                  <c:v>0.33945600624043121</c:v>
                </c:pt>
                <c:pt idx="1">
                  <c:v>0.31619824441031219</c:v>
                </c:pt>
                <c:pt idx="2">
                  <c:v>0.34434574934925671</c:v>
                </c:pt>
              </c:numCache>
            </c:numRef>
          </c:val>
          <c:extLst>
            <c:ext xmlns:c16="http://schemas.microsoft.com/office/drawing/2014/chart" uri="{C3380CC4-5D6E-409C-BE32-E72D297353CC}">
              <c16:uniqueId val="{00000006-C178-4789-97BF-CB3A392B34A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1498730102849"/>
          <c:y val="2.4454030095752893E-2"/>
          <c:w val="0.78873118985126855"/>
          <c:h val="0.8416746864975212"/>
        </c:manualLayout>
      </c:layout>
      <c:barChart>
        <c:barDir val="bar"/>
        <c:grouping val="clustered"/>
        <c:varyColors val="0"/>
        <c:ser>
          <c:idx val="0"/>
          <c:order val="0"/>
          <c:tx>
            <c:strRef>
              <c:f>KPI!$D$72</c:f>
              <c:strCache>
                <c:ptCount val="1"/>
                <c:pt idx="0">
                  <c:v>Sum of Sales</c:v>
                </c:pt>
              </c:strCache>
            </c:strRef>
          </c:tx>
          <c:spPr>
            <a:pattFill prst="lgCheck">
              <a:fgClr>
                <a:srgbClr val="92D050"/>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KPI!$C$73:$C$77</c:f>
              <c:strCache>
                <c:ptCount val="5"/>
                <c:pt idx="0">
                  <c:v>Binders</c:v>
                </c:pt>
                <c:pt idx="1">
                  <c:v>Chairs</c:v>
                </c:pt>
                <c:pt idx="2">
                  <c:v>Phones</c:v>
                </c:pt>
                <c:pt idx="3">
                  <c:v>Storage</c:v>
                </c:pt>
                <c:pt idx="4">
                  <c:v>Tables</c:v>
                </c:pt>
              </c:strCache>
            </c:strRef>
          </c:cat>
          <c:val>
            <c:numRef>
              <c:f>KPI!$D$73:$D$77</c:f>
              <c:numCache>
                <c:formatCode>\$0.00,\K</c:formatCode>
                <c:ptCount val="5"/>
                <c:pt idx="0">
                  <c:v>711356.50000000023</c:v>
                </c:pt>
                <c:pt idx="1">
                  <c:v>187011.97400000019</c:v>
                </c:pt>
                <c:pt idx="2">
                  <c:v>171087.63399999999</c:v>
                </c:pt>
                <c:pt idx="3">
                  <c:v>116462.96399999992</c:v>
                </c:pt>
                <c:pt idx="4">
                  <c:v>123909.53300000005</c:v>
                </c:pt>
              </c:numCache>
            </c:numRef>
          </c:val>
          <c:extLst>
            <c:ext xmlns:c16="http://schemas.microsoft.com/office/drawing/2014/chart" uri="{C3380CC4-5D6E-409C-BE32-E72D297353CC}">
              <c16:uniqueId val="{00000000-74AA-413F-A063-FC3B4E4A622B}"/>
            </c:ext>
          </c:extLst>
        </c:ser>
        <c:dLbls>
          <c:dLblPos val="inEnd"/>
          <c:showLegendKey val="0"/>
          <c:showVal val="1"/>
          <c:showCatName val="0"/>
          <c:showSerName val="0"/>
          <c:showPercent val="0"/>
          <c:showBubbleSize val="0"/>
        </c:dLbls>
        <c:gapWidth val="60"/>
        <c:axId val="1388499455"/>
        <c:axId val="1388514335"/>
      </c:barChart>
      <c:catAx>
        <c:axId val="138849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en-US"/>
          </a:p>
        </c:txPr>
        <c:crossAx val="1388514335"/>
        <c:crosses val="autoZero"/>
        <c:auto val="1"/>
        <c:lblAlgn val="ctr"/>
        <c:lblOffset val="100"/>
        <c:noMultiLvlLbl val="0"/>
      </c:catAx>
      <c:valAx>
        <c:axId val="1388514335"/>
        <c:scaling>
          <c:orientation val="minMax"/>
        </c:scaling>
        <c:delete val="0"/>
        <c:axPos val="b"/>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en-US"/>
          </a:p>
        </c:txPr>
        <c:crossAx val="1388499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3FE7F7ED-D511-4B38-B3F1-2CA2C5C21C54}">
          <cx:tx>
            <cx:txData>
              <cx:f>_xlchart.v1.5</cx:f>
              <cx:v>Sum of 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5386833-F967-487E-8101-9384B19D27E1}">
          <cx:dataLabels>
            <cx:visibility seriesName="0" categoryName="0" value="1"/>
          </cx:dataLabels>
          <cx:dataId val="0"/>
          <cx:layoutPr>
            <cx:geography cultureLanguage="en-US" cultureRegion="IN" attribution="Powered by Bing">
              <cx:geoCache provider="{E9337A44-BEBE-4D9F-B70C-5C5E7DAFC167}">
                <cx:binary>1HxpU9zIlvZfcfjzK1qp3JQ3bt+IkaoKMAbcxtjt/qLAQCu1S5mp9dfPI4PdUMbLxHjeCBPdrqCk
lE6e/TznJP++nv51Xd5emWdTVdb2X9fT78+1c+2/fvvNXuvb6soeVNm1aWzztzu4bqrfmr//zq5v
f7sxV2NWp78FPmG/Xesr426n5//5N56W3jYvm+srlzX1H/2tmV/f2r509hvXnrz07OqmyupNZp3J
rh35/fl/mWxp6qvnz25rl7n5zdze/v780U3Pn/22/6gvXvusBGWuv8Fayg4CRYMgJEx9/JHPn5VN
nd5f9gghB0IwrgQX/vpDPr377KrC+h8g6CM5Vzc35tZabOjj54OFj6jH9389f3bd9LVbmZaCf78/
v6wzd3vz7MJduVv7/Flmm/juhrhZt3B58XHPvz1m+3/+vfcFuLD3zQPJ7LPse5e+EEx8VWZ/N6bO
fqZs5EHAmRCKqI+sX3n/WDbqQBAZSMLInfAey+bHaHpaPA/X7kko/q9fUkLH9U129VNNRx1AMoqF
PLwTD30snlAcwKykgnndXeePxfMDBD0tm88L9wRzfPZLCiZuysZc3TSfuPMTnFp4oFTIuc/uOb9v
OD4/4EyGVEBkd570zpv9CClPy+SflXtCic9/SaEcN+NP9GQsOPAlE1wy9qSpKHrAcUEQ//66eCyX
71HztEzuVu3J4/jX9F5ntx/MlS1+pkzIAUfooFLeBXY/eOy+lDoIiS8DWNKT7utHKHpaLv+s3JPN
2fbXtJWbK/0TvRdjBzRU4PynqB4+Fgwh7EBwRWXo70eU7xHytDyO75btCeN482sKoyyzusmQJ/6s
FJn5BwSyQLS4T5HVY3mE6oCwUFAe8rssDNcfBpXjH6DoK4L5vHJfNi9/SdmcNcbpZ5uronE/05HJ
A8YE9UNCP/P/UZrs+wdMrEXOfZa8J58fpeppGT1evSens1/Thk6uanv1Ey2IhgcsZAglUt6FEvLY
glQIj+eT0Kf3FoQi9KEFfZ+ep2Xzad2eVE4ufknrOc2udZZe1Z9487/PkxFpQsmkkuG9ZexFmpAf
SOorlDD31/fSsh+h6GnJ/LNyTzanx7+obOr61v5ctyYOKFOE0U/5177RsAOiQurDr33SiLsi5jT7
AVq+JpbPS/fl8mvWlqeZtU1vsk8c+t/bDHwZFRIlPyN3vmw/bQ4OmJRUkk/RZi9H+xGKviacT3vZ
l82vWWKeNrX7qYAMkwc+pZwo+XSVSXzgZYyTQFD2SSHuTeb7pHxFJp8W7ovkzS/pxs5uh6ubn5ia
UXVAuWCMI4p8/NkLMIQIlDKchjK8KzLh4x4G/u/T87RYPq3bk8rZ219UKuOz09spu/6JRSZwfxag
+CfsvvoHEvY4aRYHxA+pQlq9L5MfoeZrcvln7b5sTn9J2ZwXJYr/6mfaDLDJkKKiWRGx9Qf8fygZ
JYGVIe77EnnZx5/H8vkRip6Wzj8r92RzfvJLyuZdZq+b2mY/N2MWqDI5FfcODbXkQ+EAC5A0UBzw
zJ3wYFYPHdoPkfS0dB4s3RPPu18zZz43t2nzM2VDDxQNBZAY8dkwHsqGBP4B58A0Af0/lsr3KXla
JJ/W7cnj/PUvaS4XTf9/gc4g0FBBGP/krvYbzEBnAuqj0hF7SdmP0vO0bB6v3pPQxa+Jy7y5nX4q
LEOAi9GQheS+lNmPNMjeKLyZXJsA6w+yt4fO7LvkPC2Z+2V7Innz5y9pNJfuSn/iyk8oLsHxYO3I
BPfBf6+4/DiNIcMgCMQeFPM9Op4Wxd2qPUlc/pq1y7srqzGM435qSAG0TAjlMrzPtfad18eQIthn
NGAvV/4xmp6WzcO1exJ691+/pK28mxtMM6U/z1zQVoZXEoEg97jxfnnpI1fmBPWnf5+ufXr3Xdn/
AwR9RTafdrIvmPe/pGAOzVV98+wN4MvyE4O+5sv+D0eoXjfjs5dXH27L73YefiIR198cNbuLdne8
eHTn/3TKTqFmgxth9L4Bsldto9eO9gfGUdR9i3EvFdqbgPs6WU+r697yRzv5/zRe93WRfZ5O3Fy5
q+3HscYH03ffvvpxu5i13Ft6n6U8qcN3vDu++f05ijRUb5+nJddnPEpvHo7A7a+6vbLu9+eYjgQI
jwyK+yIIUFtwPHC8vbsUIPH14XgE80OM8DGEhnrtf/7+fJ2GIRKVCjBkpQISwm3ZNfnGOGZwwCke
iN5+GKLDr8jnedJXTTmjXvrMkPvfn9V99arJamd/f07wjvbuto8b9DG2CRwaJRHaOJQFDFh0e331
Gk54vfv/uYU2bdf301k9UrUdxkS3UUNzWcSFHIc/hMfnF/k01MXW9wv33jVsuCyYnbrIqrp794B7
T1GDYLlPDfNVICXwWRbCaz+mhtVzWyjdD2dBV5OztFjqJOplI3Q8Da5R0TCy/r0cWi+LTBW6Lu5y
U6RRsljJ4lDJ+kY555/jGbrfBGVJLhfuheRwFjy5JbNHpt23KQ5gdl9QLKQIFUp66YeBv0dxJjVk
O7szOvE03YhpKS8Hhq7Mzsm54dEwTyTfZDIJo0WKOYvmwqeH1WBmsjFD4270ZC2JM6/lG4th4SFy
lfaHSBpepNu0yfWrolcvKqu03cB1qLdWdydFOfJpm1lPnGZGD9Xht3f1pRjgh3wJQQjoBv246QdK
IWcvHb22tGe1S9TbJg1JELEigGq0dT+9GiejLtqElEjYPxvPE+Jfde2hLkoiJQklVaj21n9Wsh68
lvtTylqb1md1uJAzUuj+rLYmzsJEA7b91ptgPl+8SfkBJs5CgWbACmA+fFNbs3npjG7OwtZnV93Y
mPIwceEcREWrt37Xl0tM/Tls4pzysfqe0qxK8XijUJSAB4xidhfeYe/1aA5lOq2r7Ex2Bb+q8p5f
FZiALA/5UtmtME0TzT5EfziW3RhEXdHIW1cqezyqmb2cBDV+TMe8KeJc1tUlNW1ANzqc59vWG9qN
7y2VjLlqmDkCTrX00be5R74UVChXtwEYJUAri8GnPWSfL3pec554p6RPqqvMOJtGxCtczSI6z3X6
YtRZ8SENVftyWjq9Ew2bsjggg/zbyWVp4lmnMmZNPtxmhsqbgbdavvg2kYx/IWTK1lJphXowus4l
IupDKoUJM99oR09z1rWJCjdO6eVwchNVOzf0fWymzv9jqGbeR1prGRtSH9rAtIcla4O4KLvqdVvy
aopkOabvxrxqjmfrXNTyrr0Utgg3SVcncd/keRZljuZjlOS2Phtbz5533kK3aUpUHnlLUldxMOjq
iAtXvg7y9FU613SKyl52Zy7p3rig8uhGDAEYmc0BfAPrlyXyxzB/WWoevk/8nr3QIiQvl3QaVDz6
mlUYOZ2zYy80cxWNc7hsyMi9zZJP163t3EXve1JHY+XkLrFdf8ySIHjTaTIWh4n0SBYtukg+AKc0
Q5TVnfdXX8lq07Y2OC6auj0mnSpvsqEVsHtaFReZSiYZDR1LX5jE9PEMPhwSFqjzbqymLRtNtyNk
IsO25JKk8TCmYRcPgU62laVm07fqXCde6m8IadwRQk0wxrWfiyh0svxzqnx9EhjVXnDq+GGvci/Y
WVEtV6FozNb6U77shiJMd940+VeBLce/bdq2PF4C5/dRnQZDuptc3sA4xnE7p0Mf7kyT6E3paHVU
49ZICWYaMLoaZJTbPPdimYwykg2floi5Momp8+rq0Ihim7J+9v8YKWE4f2H8MsqhSW5H3ajs4UTl
9FIUy1Imf/Rj56oqmrNyrs2NTnQQLO/t6E2y0pEycOXNdTBXuaMm6l3ft/6ZK1xVTC9U1i2Hg+pd
clyZLGujPCibC1969DifKe3jHjJIornz1QRxVWG4qZME8dCVxdhtRTGmfmxKR5Jz3flCNkfFLEe9
madSuZfCOgqNGpOG2DHuEQt3wtN5cj7AdEQad2EbQuFoYatdXWZGRWWH4JVspyETsZdg6INHc+LX
LG5sUlWxVv2Y7MZSltXWJsgKdrxOqyUOFw6PWQcF6+NKG6+MBjun9pXNvKraNmkW/u31g8z8jd8E
7jBjYR+ecS9Jkxc1lU7yPK4n2y3zkfXh3fS2TbWstokdlm6njK2z3VyKaj7yra3amAdzmcVy4nN5
aLIu82KINXjntdVCNpSKotrgf987L3Pfs2B5Xb/Lq0pVx9QoV24L7cTrpXeU7nKvCciJHrWVdSR1
oN1hYoa2vkAwpi/ydAmKXd+Cgm3jynTZhmRaVBzmczueVuEM1fZgKmaTENK/MJTzcpMmNO03sh4g
zkxa5Cf1ktPltiyoEpsQBFQbOle6OyZ+xo7STBYiDoqio5usyZLN0icFj7zRtOpVnow5i2nW5UtU
tfninfhJyXakTVIOcpVst2TWS3OsMzKm20IxPUbrfRFRmaqhPint4mnMvCVyU+b9Zeq5mb0ogx0F
Z2SpsyWLwoF59M1cjkF/Jlo1N5tade6U9zVCUmplgQWqAhC4SzJN6vcLKWv9opurctrZkS/ZCXGp
e8PygF/xKamSKCRQ3l1fT5JurVgyEN+TvNqUtCtsHI7JNiNZ974cR2QWeZoPF5aL8UNrND0a5Jgm
27DgfhDVYYLn8LLJp11tBnK2TC1lf1jHyRviPNwxCs+GsSOznLZDUOXZkZmCYDyuZWqD88yT6m3t
d6ty5nlnD2VptX01zcyFsd+NkI0eaxDWWDjdE0Qw9RZzaNDuCl7SbDAVNTXHzqokeJWbviheB2Gt
2PHE8rE/dZNbk089T6944Ylp24wVXt00yzJEU1C55dAv5Lr5lfQR/gl0tRU5Y7zGLvqOg1W6aIol
VsUA02nLtMj+qI2EyZseWUGKa/Cpgav1eUfYbOqIttqHuEcz9aeVp1sbZX7fTbvJlz7dzkMXrE4D
xhRjR3AgkyJrnuzq6m0SUPUiHLIsjELNC+jFnIqrsaYgYzL5/Jq6ybcnKdLc/KRp6yK/CBEtDm3t
k7NOpd175geiizTTWfCiCVPVnyS6SYfNbGQ3IsGd6WEbgK2xL7v5uigL/mrqrd8cdf48FO9GUaX2
qEq86u95UasPybpSb1AHhHSbBbO2u1ZU6p3nJ9WuGtu0iySDm5vNqF9njbMnqipyvuGBCVK4PbRx
okEH6q3JvSHdlkENM1m8hKpjVjeku63gkOcXOIID2xhXj73NuQeOTsMybBFkxu6EmD4QcaJKNyDS
0sFH6t3lfxk1qDfejDT9xaKcITfO1rONKkLkcJyNAR41VUQvMRtTkR63EMsYe4USu6UZBnc6zbK8
yAfbRaG0R6yaBn60jALCKXxil8O2LJrmtBYTe+k5nzVb3dXVcJLOY6vjkNtKv0EmYm98VcONwHXa
ISq0HW2kxiHsEAXm7qJMO5L9SZqFhkO0IAObL1tHPYWH2cRstfSK9IWXtOMHnfreEJfSiuI4Uz75
Y7JeshyavrPZNlt6KGkWuJy+mopy4WeVaMsy6trBF6eMaDbFM7Ibux11C6mNYZ2lkVlkBd9hbbkl
E53MZiiD0BwuYQftL9iUys2czL6Nk9aK7t3IZ/Im1wa6hkin3kLXK/uqVjWBgw1ale/CSosxmvr3
QdiPIYmKYpCXPKi7cTPy1LFTlpTh8LpLrDII7tDobZtRSBOFwzy9zKgrmpfStJq+Cia/FMfJ1Cjs
a5q89LQwXjtuKpvAZyAb691pWSag36gi3VkdFnozTr5/PHcMdj8LIbOIJVpiJgGFxz12cV/j3BXg
1007myzV92c6P//6nzdNhf8+rvnny/VI6D+/Yfjx7izpN+86vG1WlNLu37RS8/lZIOaeuhW+ePTL
F1DKV8CSu6OpX7n4CEl5hBt9AgpXoCFgKJw/V2hfACl78NM/WMrHdfdQihAHSiJ6A2tH4UGYjwbH
HZSCE44HGNrCJIpChGVihUvukRRJMF/EJIAznLQLUMjcwygEB8BogEkwRXDEReGI5P8ERqFrLfFP
Rbe+Eb1jQCkUJTNazMFaizwoXUuSmxoRg9+GJHG92gYta70y9tshW95y3rfFFfMMt7u6m+3MNi6Y
uJ5ir0n8D2ltWO3FTTAV8oXSfO43hfLq7mhUVWlPUYG03hw1xcTbD7xw+dRsPCHKnMYpajNyK6dm
7l+XepLlVRjyNrmmFe3EWSqyrqVwWcAJypi13FTnmvhurDdpyU0BoGfkVfWSyLkDyWlVkfkkqGid
/+3ZocGaByK9V/2HWNNjVAHz9UB2UIfhjMR6YDXwVyjlAY8kqbJeCx3eJmNT592Rq1jJjko2WCOP
Fpu6bIyXrMUp2tJPsiD5TtVN0Bl7JCN0KSlGLxjFzBLOkan1+oP3IwcLrfBFdpOTghZZ7BrKKfJz
FXhdvjPTmBq3QcGYMh15zFva+tXI6GyDmLBFjPSFE7q2RdQ0HTXkTPGww7Vv8wgq/JBGhGhKgUmo
tR+O7Fru0TjpzAu0od6N8MzgB5t0kansdmXIHPWj2jgh/kJmlLjjb793Tzbre5nC/D26igHAqf33
tv3cyMaj4U2KrM6KaPAB//ypUTHWqB/yrM/O6wQH4h0q5Qa9x+8gCitg8MB88HogMTgiEyiU8QFs
6LFoUj5knj9peuPJUnY05qMv+BUMyXPHzZLJ8izzSENOadHN/UVhfX/REZp9JZjybUZ8SQkmDQVG
q0JfAYRie3ieljop89k3N0yMMLndTMSCCMXN2Fu2BRTFxF+mBwsAgAq0af9qkNkYIKdZ47fjd6Ty
GGdh0ucBOodAjXG0HqKhe9rgRObnc1En14laam4Om66tknnrJYAD58M5NBNU5Nv7J3ueDO9UPnCT
1VBxxgzJ7p4o1JJz1Trvg86MrLyjyenVIKqp0Th136McWVicVciX22gCiAdG8MzX/UXVinyOa4+Y
+kJVujL1puONCV5XQ1bbD98m8zG2wyRarj5OimJUV8KH49zVYypRhYbG75bpw2ScgRL4feFDPv40
Uu4hmaWDd9EGKKlgNG5s1o+sTfvvyOcLZmE6FYdWqS9UCCwPru0xGWEXWDdb0XyoS+7Bh+fwXssI
0Nd3Mz+hCYfft2lvCoB8vIZHNW1lCD8KPSSsRdRpeNvV86OEG0HhUg4nbCrapvqOWyH7ak1WJslA
YDIAEhZiLz5NdKxbVS/0g00C4VXb3Nm27F91i8vaOh67uQNxnqwGXGvmrmrmTVgss3cxtm1yjISr
zNO4WhZ/PkHhClg4qpUvEhf33PfK10ja0wUQF1UTXGLg5TOpX/hI8fHUIkvGrvuOme71LeCpUBMo
oYSP3juOOvI9jwHNrLuhHtq/JG94zuPWDzlUMUl6pUxMFiAoOkrmO+9Z9gzX+o/upCVJiEvT6Kjo
dv1Iv29DbN+LY3wcyQhXhAQYN/tCLYoJgAoKo/YvFLSZ6bYUWCE7DYim8wm1/Qx2qGQol7eVnuZZ
Rr02Y6djOPxRvE67JfGOTMXy5a3xeivOwkysCcLEhqpUh0XPV/E0liqo0DxIPrxuTV4sb5cSeFAR
+WW5Bq0M3IeAmlppfEmRqy5vw2qaIDvK8xkfdvFTF25abqndCdmvsiumNEOC0X18vQpTbx6jsJly
PKJB8gDKM69ecwPX8qq4mqyou3anBkOGC0abxb00pkhMVJaVCarYS5NqOkoZguv7OqwT9nbwBwIl
k2GKPGPo6gYpyrd9w77XBPclRl9RMzIpOCV7qkETINBEteVfC6msSVGJ+xJl8tjkTXlM+26Eo/j2
G/e9UbCeWkeXbs1KEbv33whs0OqxouN7uvSrMo49W91fYGWB4C2Gjou/EkBAUEJgLEDLTyUcC/T0
22Ss6eyjMAqwWwQSsYKjvcCQJT92Rwsd+s5TonpbsbpyNHJNz73bptMdvJEubE22JpFN9mqwYQqP
02reoMkUumBoUKfKsUT7KUi7kzIJxcVETRnOkR2JGF670POzuOPL1JxAiXwd5T5LUJqyRJDV2LUP
PWwGjeziOMkLt1r+gLH/c4wqyXaOaGHoNBx+e8f7fi1EJ9RfR52Cj3+qATXB4x0XItH12Fl5OfS1
jySWGxMgiR2WVW8Zkix2BARjgtpOhaL4SN3HzNYT7arStM/HILlIJrGqdNBlS2WOMnRTVhfZLdYn
u64cWpsdLnwuYHXJWK05NZnDCtYpSQcz+vaWgscdWZyC5GGIsAmvBgli7m7PVXe0rpYmr4PL0GkK
23JtuhLgPAqU+N6O8UctZtCW6Gk1cfjK1aWYtkOg8TRBGk+AjeKrBnBbcVWqXLKjbCxXPnTz2Iiz
pJtwV6bpusU5rYTdFZ40dNeGZqA2nhEvsN3vbG0vy8TWFEGTGZ0jHExnyPceS8tNBZFl38yXNB1W
T+VMB9VayiVrrp0fFkEdza7plrcyqNf4WHkNgUAmUZXpvF0qAZxxp6jXj5fIUg3YMcqcQvvosMCb
1JmnoGJsLNvVu/Vwm0dZ0I5waw4ZCV6YucTHb6ixCFhRpQyscE5qz8W87HOYhFZBjt/u+LO6wvUP
LnwubF/dJbUPq6A9Gw2RLiC7kgEPUXb6X6S6ZFyYmEXnvRkq2cA73KW3gQ6noYhRWaIx+D23sBeO
1lcyisQe0Dn+R9b0mO1+3iBrbSf5xvYEGuJm56BQiP3gD8tb1vBtMnrNZCNRApg2R+WQ1EhZ4PTA
JSCNpXslhQ2TfJc4BggGVUgwvDYYrUYEqDwYvptqBKp7saXdWIOVUxnWsBVY0SqOtJhWQXh5RvCh
5lwNr/2makAJLwrEpkK4tU79NreZotjcg9ICm1+DAJwEJjGQBe1XNkgHLTpO0/xG61kAV3V9Qds4
Gf0kPxPBwsy87bQRbRipIFC5jozpsu6FX/bo6Ectsh3vxKSVx06TSksao1k8pdd+VvpHY9IzsSlk
3ZQ3LC8X87pqRIW/CAaAfDxnA/GnZRPmteJt3CF/tP1uHHk4nJlOA5uKROVX5CXab0Rt6tooEueT
600SNRNAtDzS9WAAvaVTMcAYhsWMcxlNHs9ZvsPQSM8uROlmlsb+RPqxP2zVqEmC/C1J3bHTEplZ
LJdyXBaUtVDF9ngq5qSPOtvmYjcomdINr7xpeTOKJsje9qxMkw1lLiDxjPq0mSORAvzeqCwAppvy
Mj2SAXWbrvHH5SRRte8fkpHoYJcChdf+ti2ail3OfEgL71I1/jS9Wfut7tSzrvZeI2LI/oYbIczl
Ioe0bqK2aYi2fyjMTaArmQHdAIDKwqqJVNHQQMfSLLYLP5AqD+sbHbTNMG2gKnN3i67ZOPro046W
5EcuqTseblAH8FIcJpVXiDNFgIAWh4No0SzUtzqsqQOXJ7TkDTvF6MsAlV6Isa3+A+c5nPC3dc3a
Vh73Cq2O8mXNp6JLt/mQunF4OfIkzbJdwqqx56+TOqDdsciZTsMddEXQImqHxUdYL22YjSpKPSY6
t9GJWfL5eEytp7PDMasQbeJCjQwOdmiznv/ZeL3g6O6PfPSSeKRIW8hZ3yLrUpGbaTiJ8xJDM/hw
d196WVbimq9Q1Zt4aSzrPixoFQbDi1yYNg2OyOR5UsZzzoteHk51Tqoy4mxY46LPvQzbSSlHULma
khlHWeKca8XTc+DPYyvRd/LysdzJgnpBe1z0swqHc4FhiExFnVIrJiGN47p4K9Mk8ZYTxkoLTnlz
B5d9Cq/daX7i0QS9jJdo9WSkfJXnYx4m2zGHI0i3TYY/1mBiuKyVpHnwSj/Y+qmes27jt0Vu0Ol0
vsfrP4M0qPG+Ki+VuuzRUu5ig9IbnAVQnCGCxETo9SGgHylL1HVqzemZtth93KJjRcUu1+PKMVq6
Ah+N1c67qCu5unw2uDSUsRpdAwVYauQbh06ZCve1d1vVDoMZeHCOwSWJWGITvK3UBEVmTbJVPKRl
OuDvSDmtfK6ZyoEleb1nIAqvLkLNbrsOBU23Q5cXmVYMgHuWHWZbNO89SJD1Xf/W5XWf1eCXh5be
oe4XRqbTEMNYICWDpNvlQkCz8AaKS92HxJtWBRPGWyXPMd/UfShVtbJmGDD0lSHEht0IGgYcgsIe
7/djDKXdBwBuGt/xqW3ERcFZoii6GQoAUNRKTcCLe+3BeBX6gRuZe+vmEjd/ZEYPrTHxfY6r+MLX
36jlxSn1M+Nd3LPau7v9E5Pv7gNSEBSnMmgrEEBqTw8fiky0mTnMajpj012w4A8xRmlA08y/QAGe
YvqL3wmqWQYHVUPl3Zv0uCZqTniEaaFhFueq6htwCZ3AEregrUBAFWCOZFBR4c9r0ptWPMCXpUz9
7oO642DTwoLg1+72pIMMNVrcNrUYydHch2t17t+J9k49RFKU4I9gGVZsuSzXzU9i1tDTlJj1NWiS
CXw5N50v9eXiZax3L7BTurL3TpGWfkZ/dotNrk8hmbFYhxlRCu2yTq+k3zHUW8YFvzQlbZjcej5H
a+54Cbic2sN0BZH87Zj1DWxa5emKfNgR8s0GGXQfiEhrqI/lyFixeTMg2T23wLLXBwbD+sEGjOqA
IxjFwC3Vwlf6616kerzsy7RMs12dhniu7ihJ6VFhZ0ncCb3TlSy3ysnDe5arfDAgZ8pogYcgAjR4
ed5mBeL8QLpF+JfI3PJw2LSd5+os9m2a4OU81/jbiRtXtsA2SwAGgGwgJt0fyyZdzRkjWSvQU8y9
yMNdgWRxml9QZcupOXKs8TGdUCpWVkOU2BSwIVGkx/3adRYfSBp5eVZ1Pf6dqxG4HfdHAqioA5Zf
ng2FSwAKjCbH24lOm+GtqJMJVUCCRiU0Y1Rw5fluol0ADxMaXfbhtqwQYqvt5NUJZrO4Qqia3vti
yuFv0rJpiuLoHk7OXalNvut1iXr3emaWUXrU5hrsOKQfbaZrwhIMs8lYJMtbqsNmdJcdHfUojtzd
1ieVWrCIttNSYEdFOlq+FYtP4OWcYSv7yNSuWgO8alXxO/w0tMUIDpA+WPfrsizAh4GC4/4uA/qI
aYByAa6sWFDUKgJkMYvqlLbE4A4xk7WGHXhvoVd3IMtCeGmS/2bvy5oktbV1fxEnmMTweIHMrKwh
a+oqV/eLogcbkBASAgmJX38/utr7uNs37Hvej2OHO7a7shISaWmtb0rQ+5Om8bmlE4Ql1fYOvVGM
5UANJ5JyQJQ04hh9hcDsNEKyAmCC3Aie7ftpSdceIHzLiwWlMsmox5k3e1QaMIFJtn94pk92qCA2
BQcWz4axxcu1H3CXH1e0ZzS4XumsdX8pE7aDlNLguLvLOU2y5TEFjOUhZaEs8JCgrYoMcwPoAi6z
KgcIlH1K2yTCSI7DsMTD34J0w11lo9iPDUHovtx0rCMsvvdPki0SSHTSh31ir9cN7H3+yDezBs8a
zTRQhU1NZfYJ9RbrK1jVhk+ApeF+D1SNAYo/xssdpRp69KvorEshV/UJ8tFuir6kbsiGS5ZNytNj
Gst5Cf5Y+4g5esCJlgykmgfg30FdDFGuX4FIrnz5ELYTa9uaEp907mnN0dtM30rbQwfwcaYFoImT
5saKsg7ibeavW2riVFYGp4PDsA8hFnrKPCeliQxWuWBlXFv8xyCHBnUFM+WaH3fy/iwniEvw8cCx
7/fb+l5uhsHu9a+EmgB/oPvfN28/i/0nxu/oPWXx/t9IFAb4Cd/6/QdpAnRCHDC579xGP1CFrdyi
W6SXbfGROjBs1H1XlmL/mx9LFj0lKhHkfvtfvUPwezkNoAdwHmLCKop1WDyYLm9XWa3QLuFB+42W
8XmFWg8vaoNthwNn8ET4I0VbtpynLcT6TiGYGy7ALfcr5z2Yxk8/3ojoEkfahKUSPL9PbGPPtpxX
bFQmfYQWa78//g40TnCYYjUEw7SDkLPOdJo2ohWThNxjykzwbHqi8PPLChbPXvdxu7dxoNnxHrkd
9ssy3zdcIDnOkYoSqGfQysQ7zdiMq9vXZE6hTeor0s2jEIeODdiNkMvtnARw4L3ocRhh8XvTOQrY
TRcnQ178C/D1y0APLAf1ASs4RnHLor/BypBRoTnlKn7upMxw1XnbOuyGVaLMTkG676DBAnjpKgsJ
E679X6a7n2e7/e2RPAwbPOzUEd7/l8FWGyeDdc4BVb2XRgYMGFeBOQA76Z/f6hcAHbsJ+pkQ7wXI
Cv/O9rH+L+ThWvAJMuRo/HONhNxJWUNXmqb3iE/an36ZdftDNT3DE4b2NsUj+1Ec//lafoYQSIjA
BfwPmRgQ7SdY5/HP10JtEgO+Ze0zYk5QxnoS7f34PENafdgkWud/+5z//oawdwI42GXuABfLX3BF
3ukwGkRInyY34qBoOU78c+45ltqPnf3PNxj9KpBGesHOfiEip4iR+PkrkOkGlrbjMmRPPyrG2m07
aO+zxBNydOlc2CNTdNOQXiaeNcKMez1PNEpDMG8pzqN/uaKfVzo+c4xS8FqAGi0J3GK/0mK+DIMV
8qbpaXjfVCv6OuxxZzhFXe+hqsIj6FIIRuOmTHA4oLUIuv1CmEoms9V2wmR/JCKRJKwcSouvUeon
/Dj2B40uvU8wT9brO5+l3svsP9/Er48RDy4Nk5CAMYFNFBLun9cNzt1piV1gL93M98q0fW+E1ExG
8+iDwqTIFPz/h7oICBBk6YR4kPs/WZb9As7mDt1IXITm8uPYc203sSqUqKyy0jOSzP5n7wfIH04Z
3N+efZH+rRwkK0SYUF2yy/uxhCZ5fxo5H7AvxnnaD4x/fsO9vvw3tgR8FkopLNRdlAKmGP//5w90
9Zvr9Ub4VT4GmpM6FyJPPmUaG+bftuDf3wqPrgDtVaS7PebXUidoLLyB0uzqvRWxkBSj1rh4Evjj
n+/qhxTjLzcGrBBv9T2Weifm4UP6+cbCELxM3nfzSW9x2M2HmLhdjWAQp2zkH/M2gkOHJLgFtlpW
gm6YFqsFGq1I3OC0hgSnrSVXQH5u4xTYQ/ggKNwx8sqjNyDyQl3PI+drGoNy+jhPk8AYpFmcjtNB
DAZy7jqUYTaLptAEUNtt4iKZZA/lO5/HMwwjyT1kXNHk7njbQUDdoMnJ+giYCINU4wqDRt5Dbxow
hUfxo0HJA7ysq/h7W4EOvcBhkX0vY++jBl9DlO61EzFKN0bDvQ1YbRygoZVxgTlhjA1+AC1WZvJL
Mg97Mxe89zYK5Ch2e6iKCJJaPi8i2irYV6DfazKVD8xUf0IeE47NrvrRyHzvoMCsrfh8t6nYD/F8
skCWMFvwLD6oQuItoRXfO4UQbEXf1oMTM+Yp4PkDG14StL1lcsn8UqbqzLIw2MGA2WrgrP59DitX
PydT03EjALsCgcnBMlSsWwpJ68DIdg1FNSVQD8UP5VSqfD20Ezb39IH40m7yA/iGndFCDwgF6AVK
TJAIH3oFtLltIEKCnODY6SmKWC0iNJ1/eIyec3FNMrfGnyLi/FJcAJtR9TiWJePxgY1zAEW9QuFw
Sw1THLj0wyg9ni2EePGmfRUGQCZsjdYsIkXtU0/XW17Oy7xVoKPXHtN0WWjwon0Xzqc0HJb1SxYK
7ruGpmi4x0rAHaPfRiAvgYEmOdsptx+1aAIf3ma3hUDdZsexG3Zp5o8+C8D33if6cdkPnfelMXzv
Bsd84BjZdAlFDFSZOsxEhErWyhyXAQk39Mg8gHAURVwWz2osg+EoegKtdte26zPxPWGN71cKCbxN
rvow2aD7d/YKSIZ8ynUWQ69LukveL0MIzNjqDxSL+iptiZwr7L7uC9NqeGvDXjZQ9lLMokOynDDs
AlKKR3IDQ9MnybEdx1Vlt9naqyZPuw5PNwz0keUuPTDZm/uNDUt4QFe+HAofJgNWbCa+dso8x1Gq
bnQatDfCzsuBzICgoX1pr6w0ZdOVa/GYq24Cr6/6b/080WboVFv5dBwbQsvputhicfR0BAs8KpLi
Vxd+rFM25scVv/JcYB77op00J+ge6Lep5MOJu2jYKl8ycuxYKJ9VCmy+GgDRzFWQyPZldVvxeQhG
ODgSIz6sRdwfQtg+ruEn7PpKBkFymwKmO8KMhBxGltNHgIc99EpLUn6LQPVgnolU9GRj1vVH5cfg
EM1ieZptCsABpaCZvTPXyaw9r4hYi5rmJe2Kt97GpT9DgWC+znHKooM0asGY04vOVzYhxe/FQuCb
CWigr0UJOUKTRgt7dDbhmJOEvCHzEk01LTr5OWQzPFFwP97MWbSvUEp2DrW167VDO3sX5tyegX4H
1z1PurgpUP2+ReuajNW2FVGHsVkFH1c1rb9PQeDquI+2z/PMZAxFgYJ8cNtmrNxuUEMFxZQ2jdpW
+Ewy005tFUaqv/gILhGPkQr+nGRIrhFdMKhreKH0MVYmviEDHE9Ael/J6r+GhtJLGmH72NksDaDF
sK9aB/dMQ7xMDmm+jBfVpfqjVw49WQh6u4XjgkMDweu8b4mqApOkn8FMyyqJh/EkARRUcSiWRxeN
/HHu/AKz6bK0L1PnpzftlIDlzRlX00grVjFcHxjXApgbNp7bJdeuWB/KeO6Getws+8yE2iqQPOIV
sc9TpZSNHmF+K84q1kVtdEiv035MP89F5m4Z8H4L2gFye4A+S0VNAKl8a9rbrAhkXw0RLz/rAE1N
U6A/YxVh8/SQrRk/otBnWV32W361RLJ7gE4H2o610y8xPCAna1x0Yspmn3VCX1bMyS/bJLbiNKnU
V2wS7e8eH8ipW3JjDmgD/fOiSwKpfzqBseXtUoWdtees5Oo0oQ+Nqjafy5dyXMovCYwPH5im8guk
69vvBgu8sbmMIYpmCWwGWdxMDp4v9JdBRdbR3gZ65p+2UI6nZIgolFmAky+dD1OcZQ4VKWR9ATyI
8OwqBzFTq3lkJ06MfoG2K8H12/g6CkdYZLJk/ghcbnoox05fRX4on4XQ2007s+ngcpRcjMFwM45p
uFxrk64PI+TnH3RRpF8TblEc4snbS+oFNg8wrfsoWcyN0/kKJb1LJHCbYjzRTKQNxmMoLAF7lOct
0PSW0k4/bnHRvRSATj5OW7F8wIHfXmGz5XeQvC/QMGX9cSgpuQXDHSX1IsqhKTb467De9Xjc2kA+
cEDwD62D17mGMiQ86pVNH9ViUvg3yLbd6jI1NxAqcaADQn5ok60UqNlwtSU5L64icH61VVt6X9g2
ATKvg28Bhdw9vPUk3fqy9sKh121yA0i7uOUksflyCKXmw1INpaK3MNS2D0BZhkuQ+vF1WPRnvKYF
0NtHr7NAB8NMzi6uZJBfEhX116VU8ScTULPWQ7eGd5D6mJc+tnY6dfGQpHXZRflNSqUujmUoRriE
u0I14HHTrbLgu+E1ghG0YttS2kokdLzIAHz/jQ+mHJ91Fq6Lvp1KC6IncjqCOSWdxH3i0uAxH8te
1ZmDR/bQlUo/sba34gDK13c3oueybwI9EogQKY2CU27neXvyxahNd9pbj7ApJ4dv9eD41OTa8muO
mVwPdZSjc6mJMNTeAS1hc52YqP2w5pv0tYRo/xZyPRo1a4QW8WbBIL68kh7Tn0Yd0WohGRqndoSs
6MouWX5NoPQf2Yct8TS2lYehszTXMYpdeC5SMAKnabfkNZ2diXkug5YzKHDaodSVhvts4HWQlu65
h2ciq+IuHR6lj4LttGLQZLuJJQ5v15K5sY41cPy7fEA5bSCQ2xoJZOuaxUtf4wt4+PUSeDez+8EH
Wbkl+PjH0IkGOI3gu0pLxUTcL0vKigXmApYN8DaZWWI/FKA3axP5WBzSyAzdLe/AzlZiBMxbb4ub
YPkRHsRPbhi/GvuUyEMLovCO94BJG+Z6d5W0CKdvkCbQ5YDEmI7OvNUKdKQhua/iFex3tsTLJSCl
y2vBaDrDWMMTQHHA7F4jFehvtkRrAiexj09S0gjeVThrTFyjhesCWYObhxRthecse/JBKnM0ZqaA
47FGJV3wAzIMegRUoghNRXaAT0RVBPYUVx64gPEblr7YSULuosBm5gVkrqBXbCrSz621n7ata1/a
Tn1qS0UY7I6reF6h7TjQgupTiMMjRJHINOivfLsZfDxcdNKbo+10WatJbarKIdNUlRBEPOtxyBqt
M1+Zok9RX+0ivi4t3Y653G0traN3YBiLsI7cvE7NhsMmfSjnLnnOISDSTW+B9WA9YMFU0MOt3yKp
+KOaxrk4zHne3s5ylM9mmpf2YFxr6RmocZtXgXDlWUg2NXCtDEc+UfI8wu9zKJdO3nBKgruYu/Qm
ViAtZTuDvC4xFjVxTO3n0eTmtLk4HqowxyHchKWd5oOKMnmBfnBdzkqvtCrnNXT1xFtWp9lsVVVG
MFTVEoJIc4bRpnUHD5D7eaO6/0bBe08nBn4NYQM6hEXLc33BKY/Dv8/40PQM/QUugT7h1OmPJi+z
2oyqe2V9G30C8gZjGY/KkwxLccxVzh4CFuraiqx7C2E9h8ESgCoGt2MeU/ZRrvEiK5JI+TEJqb42
cUJdRbVjRd0DHL2mKsZNtyEQ7t7ZGsNucs8wllzbNeq/8i7JP3HaRm88StZbC+a2IWqS5wSQ8SvA
95jvNc2pKmHhdJdRmqBvRXHcF2H6NeX7MOxHsZ/aLp6/SFsE/WHIehChAJNldh7J2Mt61r1bwDVt
EmBhvrKoTgbUkSoLekbuBjXHX2AIX3gVD7iGig0Ieag5fm8N+AtrovOKnEVm4rxZOgg5NXotOK2E
kstvClNbV3OVJOEnHLyrrsqgWO1VsPCsWRQLrvqJxC+7buAYbZabqveBuifEsS/GFgrHAybPozQU
aihJSXIL6k7fKA9RSaVbtDS3bjbqC4/h56xnwIwwb9vBfV0Wj72CTYk5zSigmN8sWCtbgZGzh5HZ
5BogdQvJVO82NPOQjf6OZHFLjyLvlpvUY36rArQjSzPQKSCHYBLQ/IabJa/LPAwfc2VdzedkboYw
mMKLWfPoGexaUUIVhB6uypa1G04rmqprVL9xPbip6xhauRKtJ1Qcgbwk3RoFtaG7Es+LkKiDVhYO
AyhSsIjqtBMdS7k9tjYDlSKQb8DRpMHthTHW1rC89TF66mSk29s4m5HfxzJa5wZTBeUoaWUmN1Xr
yLSDP8Edysb0PjMJsjd4NPXJ5wGy0WCsbVA4Ro8gzLgL73gnM1nWmLZdqioDk/Vs6hwHLvFNB/6q
GGAgxinvm9F6KviNL2CkDOvZYABTD4MFOpRUDjLv0hy1UVP/1rY8lW2zYquARoEbJxl1Zd0ks+XY
olcbz6YzMEHO0+wsOXTQP4nxQCZwbc8wqIF7OSkIpZax0T4NQvbAjOJ4DmkAuZRhUDKDA4DFVOP2
fxdBmYf4HGc2+qZUnSNvBCxT9/wO1gZqJxyQHrFDo3FEnbpBYMJO3UMvsPMg2Idb/q1NaeiyE3TV
G/bbFM1l/9GotQs6mHABdAWYbClbMxwRKMfLq+kAKBS3CxpKdwlZGfq0Nu1sJn7awG7haeHIY5J9
SQozWtGQYTF+vEkMbg+ePAmVxVxD9ALv6TOMmKrPDhmEqvBch8ZMXkKHhEQF/M4kbaejUgVDPQ4W
2XCokO5iiLnQuqsSFdOXPZqoIj31Sy68V0BhLZDUvoakygxremhHl/bDQa1Q3MAPqEdZ3G5o/YoD
DYaMggWztFSmitKpTA+535L0BN5PvKrCDC8B1DVLFUuYz6rUYO8coDYR38KRo8uC+r3T/CAzxLM0
VkOnApd+PIF83DLjv6vsYfFv7QPAUnsFHLi/lSFNah5n5o5F3sPCmAiItWwJIlgFsIyWbs3PE1q4
vEpG5dPKjSsfT3oJoWJ0hVpHmHMs/6a2kHKU1hSGygznqGmWZPNPcNyvDg1CMBzQgWJCpEwRctJZ
uoiGisJ9QRqF86qK2nWKngrec9LgKyzHrxpf86CrmVmMBuMWWEwjmkXdAe2Enq8MDMP2Wxu4HXFB
Rx2P9ca79giflqXBEfbuAuKceILnnMLOKg8prJ9X0Szzj4Md0mhGzkLcyhqAYk8woeZ+vogiCxHT
ExKzvEH6ANlEpRVUdjU0HZNFgxTF0BUB3Lq0mLxFlU7ow+8cCDdXrQnPDzDOD9dBO0tI2Q2BuQLa
OiUg3Yi9mZtiJCUoqWDpTvAt4MHkrg2qBNq6q0kNE6sNALMvGwQLWBu0fDQBjMqm29Qxi5R78HjY
DcIQivLAoK34PYB4CeAhU+1tgDI8f8JwuXaPORN677qSuL9CB5Nd6zQn/ReUyMSfEpuyJ7km9A4y
yfZbqyN88sW6OcjVqAEysm29q1Qfri+FI+Zh1UOHW4CNDexwLiSq6R4h4TgpnyLAh3lTMrmeI4AW
fbNCG/PbmqTwERI+p1djyhjkiZo8T7SVxyUew7dMz1FV5tAhdnrYoNCfN1/BcuQv8FTGfROb2cLU
NYwQyJe9Le25RfwMyvy4QQ7a0tXhcsthl0ZgGq7VmPv4CIYIPGuYwFjYtDaxKL0B/A59tagc8sKk
nSc0BbBL3yVGmdsWwS9FE5JW5UcIIdSH1eULVMfLiLuEGiD/lOoOORQCDThiU/aOd0Yk6Vihp0Zg
UsZpCTkKn/quwYHOoLwCXPKwCSAA1ZYplR24hcCuSULRH7bJ4TUtgZwOshGhGpuoP9a5Gw8xnV29
LsR/zFEt7I1bRq0aBF4UTzPRi8HbETJhIOiBAolY3iUDjW+KbuA5ZEIUESs6ouVNEHTxF8RP8GsX
qPkBWj1WQwMWf4YrxozgGfLS1z2Zma7zNe19Y1bP5mrQxUIPpuuLAfVXJ8MNi2JPjku2ktcAUSju
AuSKJwADpPDVgJiAjwhwaD1iHyJ9kVCYhIccJmoMBWUMV8NEQ7LHFLDuAydOrzXOTXR16M+bLtFT
sX9u2f2arIChk1jSSzGI5G2CyqKtrBk+JrOQb3pB1BAyM4E9QlEJoRS8/Gk56I9tsIYteisX1AE6
jzttYO+Zgbt8GlsTnDXDpm50z/P7xSzyeiETvB4657fABfKrgIbFKxDjPscyaLMvKkYWjkvD+clq
j3AZfE1KXDNbrHu3FgpIZ0ZAPPk8F1dz0o1Zs5WIv6hEX7rTSGI7PMEt2zca4FajsdTTekqIOaB9
iW6QZ9FBG7hGbx317q2kS1Sp2YSwThJ+EMVA/4CsOGxSki4vBdr9U5TS6AtSC/hbiJcgacPhg4Pk
/w2em+LOgeQ/Kbtg1xXmMwTKy4MyoUemxSLDCPtgeyhb+OqxGlJxwnmATAZTzElT5BCn4NW36xTr
3xjAjqZwGFQmRLNtlesi+RoUQ/rMugTJPSlQ/bNSYwQqDEpLniRfvQH6rw9cAQ/SX3BAcWEbcOBw
Mb1hopVCPel0lim5X1g3ocrPRbFrk/QE/zNEAs4zMYFrAOEo71MPKY0/rTG8GnGTyNAt3Tk0nWDb
GUJuv7zQ3q3kKxlTya+YLMSS1jTV4RI0hSXI8kHx4lCzgNOCPoKVUZ+FDYR30Ya2sQh9X2ue6dCd
jXdAMassduSYpuNafMrGcUFRmRQf3IA6RrqQNOjzoFNoAp+1LQQtKTRWkCOjjYeqysMLjU0DGXuK
vBnbKfl7OAU+nxsQmhDqHWa1et6BsexbDrWQaukuIscaRHzBqUVKSzg92qRYMML0icu0fpUIGbGs
ARFbYO6DZah37MKYnI1s5hV5eNEhVImZpy+GbzbyFX6L6n29IqoKJ+CmOlSGKwqbJEPcS+D3O0mz
NiyHU4cApnz6zQTtFpOqpwXH30ELn2fuJlhmDMw3zM90yGoXlkVuj/9Cz/1sEAH5BwM1vlMWPSZY
6QzCh5/JuTHEzMGcKr+GDC6SH6x3nHEC+kknooXacy0sEqdCkeoY2UZ6gBGpGsCjzPWSIJTlhX0n
uv75un5ml3FZyIzLYFdF9D3IQ3BFP19WTzysSQiz+cal2okW8S78ELwcsBADCbrsX4jKnzn5/R1h
48ansXuHQfnuEQN/1WQANCyWEH6J38X7O9p3VU1CRg1qfs671EAEZ0MXwPLRM5CV74/if9Mc/iUX
M4GVAo/3P1qAv+U5PP8/guL3GIgfL/wR6FBm+Fo+0G7kL7ENf2Zjhul/gTyEDITstnTgfP9JdEjJ
f5UwKKPw4XuvEJeKdQhC+UdqJloXiJsyFH44Q/GiP0Mrfhhz/ikaE/sJ6+cvLDgM4BGMdCFMvlGJ
LjTa199fND9lOMPoilkYTWhkHwuSigP8Ipj8h40fcoUWE9Nx/JQMmT0VMsVkYH15xlrtmpbL9QPI
TAG/J2yQ8IkVV7wPUVkoY2ONcBpW59nYHfjSPrUquUr5AuVqCogUNfR1NfxhjdOlQr5XgViZuKui
jKGZn9MSUUzjUM0pxwE9pUP8vIxot5SK83pLWnFJVzt/GJMSyrN8SRuIpIdvIQgcXyQvGMj+SNSC
rpiaR4/YyicmM3KaVpICZmRGPEHVZq6lKqYbn3eYAdwkYKBItr6B/tLd+jXLzwIE0IEBVr5ONUWW
3mwSDOpyy5oWH+dFZ0GMBh18bWMhARFV7qadTg1Hf7WFOkTh3ekGMpHbUBdXwxA/KaShVrs3405w
HOkU0Clzpal2ayLSuriHqL+gxyVUArmGSMspxkgDyONr1a8TRKSAMvGwxM22pPyYkyC/Fowh1kdS
UZk0V0cXt268cmMSQbw4O0RloR2eyDg1q+9eSx/FL6sgGZKdcvtxjMCndfNUNqFP0DopdC3hYZAd
ItJqyHqi8MZCSrg9jzrh3Bz6VRYB4o5clG+VHEywHU2GDrAyo5y3OiRITUWkxDIt4FuQswSPX3Ep
W2iKkKUzIQdQI7dpPYl41lcoog5j+AhysI/S/N6JcXkK8iVckC8XiG6pgBgnGFrbntzmHEmQbMfK
DwHfAsj9bQl9OUPvcAkAmqigASbp2u0kld60vpNsgLkAg4cs0K9U+EXoV2sgO+M2Xud0XDL9UcaU
POlNQZ8LtFH2AeMVGkXN1ke6cHEaoVXO2/sk36xdj+BIQ7Od0k3p5akEdeSzF5wuc/gcQJBfwBJS
sgHy07gVxsXHEO5H1+MCMhBg7g6Tp1fTEXFFo6mjIYx+k4Vyj3BsbsjTY+OEaQMaWEwkQeuaHinf
u15hnstDD8vIa8dJz5t4w+BfLZmAGCSCeg7e9Okb2WCkbuQU06dx6AJVo5JMyNdDwOcrhYBeXOBS
j6NaKB/eb3bN7HEI8hVxjlMnxypCZty1x/x7JcchQERSnrQwbRj/rJEK1FZJoN1vvB9KkMVTlnya
ujRuEGnU3u8s5n0GZfVhsQocCkSD6wkXEN5BY0oOAtzEwY3DdtX7UT1kkHS/lg58Z5VPyBmpUkwL
QwVCX59jxugZ8bL0XKg8WCvwyDjH28WRJgqiBfGQ0ZjjkW8cWg5kJvoqAmZ/gBpieTI2Hx+Q79ee
8imtYFUh9wAC2w90UO4G4Dw6lwkNzMfvVf5/D8R/ORAj5Jb803n4f2CulyPkbP+dbPT+kj9TovG9
c2EK5RqaGZyR0Jj+GW0URAiQRjRK9q6GLMMs/s9JmODb7PZXvedA42/++yhMEHsERRIgG6TLwnVb
/I9Owvhn9Sv0tQXBdZUwJuM0TP+mxxQTZjPHsxXWJAXVEQI710UMY1WQTIaIirMFDjk25ctmThze
GxH+Bu0MemyOvLv5QyzSZdPg8BN4vAYNCcuK488iOaB47jNgDxmCJNjYR4jAWx3IhBR5FQIAXumv
WLCuASAhKHuFPQPRE7PF3I9Ze1F344AaAa9TXwC+KNR4S9AZX8tA2PDM+szf+ZTSDyyZFMRC2Vsw
S3tapc13yyRsjYSpWyYwQgjmTFQRwuMPXdZvY913kPXjpN0TAuGILg8w1CCHbNBbC9/mkLmnDYDs
51DFAOGQvG3vkIECoDrultWAcNoD1cqkDYfT6OxwchZW+gaJvP0ZEXhTfinLxbJ69iF8uEGAITxT
fjktmltTBXtqRidSfqWoXo9s0zhVgFvjFwPioQ6dNbX3MaHjx2X10dOKWCJ7kguD1XCebVu1IPFc
Pbd+q2YudMPIZN/gEPGvdJN5Vut2Uu7sJKTbABAJbhTgr4nfkHwzweQYDac5zjToSG4PWaumqJoj
fbvCqbmLiaANg9EYWdA9X8k5o3P+WjLkr8XLHovaf49I7eY9LtViqTewrSNEdUKcavw9WDXZM1ZR
/BG3atmSwyewh7CS74GsCOZBOGtoMAWCIRNXEMx3Dfg1xLjGe6Lrume7YsBBzKuH9gcfdKsQ/xrt
SbA57cPPG6TQR06wG4+c9voA9b//LPaI9SMMfciUlU49R6PubmAhHd4kxIIVDW201ipoF/iekZPX
xDq/h2UFebV7ci0YcPj0MA4i0Db8Hm7btsN09BZEW5fr8t7hWDlNex6u2ZNxu+8huXLPy4WbGvIX
0hk0YMgZPUOzHZ8XAa0QMs7oJ+wGKFHgzCy/UGERx4twYctP7TLFKNO9Oa9a5EdQUAjxLUc6PwO1
+hquSPi1e9YvEnCASWEH9GeZA0WGiMUhGLjdM4JFNqTXfM8Nhlo5Ptm5yyiOjy2KGrJnDKMnRdzw
jOBh6LP0ZSrC7cuwCNrAj+ZfTa/EFf0eWhwEIQKM1Z5lbPdUYy/deJkIrJzV8j32OLY9RUOFLOSo
o/Ila9HjrEE5niEgaH9bpl1MBORreOIpMpXnDdIWsLGnRUJAqnOamgpOofCRdBPyhL9HM/9f9s5r
uW4r3bov9KMLYSHdAth5c3MzieEGRZEScg4LwNOfAcn2kbv/7j6+94Xtqm5RTMBaX5hzzKoUOswR
M9TC04+5/2D29S3cQHcLviv/BjBwPjQUJv60yonHaXa9Muw/UmCqcFWl9E22vvvVLcpaUH+f5PyM
X8n0yyxyp8AddbvNAgZI/B5BYDRxPVhXCQ4RPKeHXWmY25996t+34n+7FS1ID//pWvw9ffuXW/Hn
h/zeIAqCDsG2mfjKhMDSzr30R4NIRIIpdDwJKznsx435e3gCfdxvHaEBMpDFDLgJ3eC5t4hY+Asd
IbfuP3eEhgsXHywHSAHiCf5Z0d7AiAeENFmnQkfnC3jD1mRgaXKmCcEg96Oz0hcUO4iM18ahKmf6
DTTMSusGC/ss7SHHOKAUx46NQTttlGVqRbh3wkFj8W6MJltMaLX1Bd8PWodt0Y6FkJdezZJ48piw
SLakYP/hYLCULazzKJruAyvgXS8IGfA1loesUS17m5MjMm/xZAdMX+cHxVkW2OF9jKyncTWYuAhb
9XTZ6Wx31HOJ/tL0005tFeZFXdLt88YZmmuqhBnuttB97fLFiP22awbNb9sxrU8W5+hKG3BfFABd
FZ9itpbN5OY6A1TbZp9usIvfGFXi3GZNab02EGYCxa3kW8Je5LqYgMmrYTb9pI3b3kNwNvWET8SK
w+Gi1LsMn/EhRRPzZnVm86J3zLE91iDuR+U6H/k0XxxWVIk3ZsV84F/hzThYxm0Cj2zvura26VPD
9ad1L8Bd5DZ31BhoBdR5VoNeRiOETyZVBcqSCmARIJvZwxM67kv4+Vf8cN2XKS7Cg97Ocrcs9nzn
dvp8pJ9pWnoxnBTgppRkH+dp8snzYN6lgBo4KCtduY2L0tkBBWj3XTVpZxn25WO82IBknKG6Vouw
/RE/ROULWtwbwan8rFR5J9jlIYmoBARphGrcdkzBDiMqz1PO6mIMkkEMG00vhw2iDuTGSjhtDWks
cBQBQ/ozZsw3BXXn1klyZQfJYjngTF8+1EK3D3Gn1Q/swsILosfqXCnRUNC5KfPtNCzWqGmAcUXP
KNH7/b99posxvlFMva4HP1ELG4FlM7qibI8pWQ2yPBZhJ/MqsMHYp+5Wb5V7R9HW0T66sk4uG+oi
Tf34u8/4kWvzX05UJlscSf9+7oYFvGrfP/9IAV5nbj8/5o9Gg2OT+fyPgFJopWv0xB8nKj0IrDIm
ygxxdSirfzQaQiOORjfw89B3YgP7tdFYT1jQq3jR8Hzamur+lRP2B6/p15HbGvO8BqnBqQPbypT7
zyM3tYhrFZyEcqJmWB8nSjdnHl6owH88cT+fv4xGJU53dgcg0TwbgKSxKxS0aHbvmdUs6ui47m0z
46ZUmPrxWrMDjtSU1WveJt1uyNJ+CneZw0mRnM1IjgzQFv7XcNjz/vC5nljXy2ahlB6YWsRnbSzY
vCFMdWzFix0F1PNoIWE7Yp+BsZ0ZMk+YUYXhqL7qZbti16weLd0DEClQhhtHRNK+c+JpiN3bJOmp
ZF1oxl7hYC7xAa2j786HljfRI3wlXFkrFc3733XIz8rhv7w1jMk0Gup//9ocPklo/lNz/vMjfn9p
NJ5/AUMJZBWPy1pF/PHSaDbZpAwNhe5yH9OA/16E8DKxnlGxw6wWWQDBfxQlvE28fq5FTWJCLgR+
+ldeGWeNpv3TmHr9G1S+LCbizOX/hdiZaSFYAzu0LmYsFOz45dSc2NPP+oboo9lkWAWLPjPKI+so
K38AsWu6XzXd/hZXi/kgYLzQQlXGo2VpjLRsJTnxonMTg/OGl1SXllN4LggQsMMoTBhG5iDiEEdL
2TypZRMqHqa73ChOmcvLNY55mkKCitFeyCZ3tgnL9wPYUsO306Hxi1mLgrLIRaBpDm6PRNNxA7nD
XVa7fQtVTobn3KjrczeQFDFbY3PEgSM/kb+9iaJ3PgWb8NdcVvZOrZP6rS0y1RdmYR2Qqb8bSFb4
fp14Tj1bp89b5njaq8j92QE6yqWkoJlwLI3bmLKxDf3W1aORVX09aMW4NTtkSp6eyPRWiWP9mfSm
sxiMOtCSqfY7jEb3c8e2vB8axg69+pwDxHma8DfdTuVk7GrdfZ4m9K+jirvNGIs7kSrNnj2UfmnR
zB8G1rk+yvvkXIwIOZAzJzeYhN7dvjEHftb1xqyt7MTQ3d3llTJ+7TI7PAA4MbZZqeXfClI6Nkvq
aN9AFxCu4nRttXf15Nsw6O3Glcn0YnL5ll6UpKwHiPfwmyJ33nR9yDamDd5qcqrnIimeGWMnN0xg
mCLGcnwNUT9s0Kkh3MkSoDA1I2gPAACzFpgaWBGMxC0e7GUSa8cc14f1iXxqxs7agrxOWD8POT5I
fWgSL7btnq8ejwgUtxF3wmhYc8DgiAmGlWnRvci07MqCerkNZaz68SKac2zoRHUk6mTyWYxqQ1sg
dlC1MILRqyYP0uryMyjs+QzHy7hZi9etFYfyKlucKyXzqQ9kHcykNNVgmpQp9XcXYww7BCm0HaQf
eW6XMNlPZtmd+9BZKm+yZARSKlf8nDECoMAeKeI81PZJq924ghZnq8Q2zKpnte6C+rLU1dIHOATa
yemGL8Y0U+mj89G3AKWbmX2vjaQGPyLCZN1kZl0oqVcVunsai2JK0ceIAflhU7VbV0Ksb/ii7Maq
j6hyuqeoxa5GMavH36thYcfh5O7eTjLr3JoAoRd8wwaCSvKEwsjyjFYhGgopZ+EbpA9s7VR1n5MR
89LY2qc6LJMrToR4m0em+nW0tHwdpFsfaJKXI2ydMfatMbZ2slVMpAy9fMExY1yVLLQDOiDoHuSt
RfTMcj5Vkt2F7zhhdXQgjNYBguN4Mw/6crVNljHLqvqyrAl8y2Toh07P2vtcRXXm5HL4YgKZvEuS
ErdUGma0F26UnJTamHFZuU6B6IRviYQoB+ALGVdUvLLxlnacN8hj093UQzxOpLM8IaCcKCobbRvT
MOJEg1zR9iK8gevVXgFnBFA92seEKI57TGL7tjSWWzmoqIMnnAIDrzVSXn06JGEh9w7Ms2ta6NjA
pNYxpKidGbJ0Xt8wYNQfdZ0QiETVGljrGSF0spUH5O5xeCgZuj5MaQPErsK+MDHYL2yFUVMl7yKU
G+c5rVOfw1O9dAg1/cosGV8WCY2BykYpMqR6WBrtU5OmdalFUx50bdQPqE4tNj5d4U8l5OL1l4wK
kfkXkM1HxQYKQvtn9A+LG8/fCpXNwqLY8x7Nh7gD4L5GGWjIvI2VmaYlZraD51oHSchBrupLD+tx
mJ7KXBXbpi4jHwutdaNOpQLOnIPIhfUThBRWr0hF4j3pNuCAyRDatKKflSBF1fDKJbjs6SqVb1ra
AFmWseHPlhi+AwuryDRJqvuusTS/RqoHxVF9BwmM1EPL80AnE2PnjJ3S+viI4ld9ifpzW+T3XVUN
jMys0jfatj7pedRfQV1XWzk5y1XVEve2Q2HZeP0QLhuBOG1XiIosMWR8AVOnMRhY83+L5nLcAD/5
oFkc/YwzE05VJulXLVM5x4povKo25XM9uYkvtHq5t5C1oZisrFfwTrwbhlUHaEXyg5Zk002JPJcD
K5KeNBPxluUjs267SS5aWJaoCSvtXWIpDKZ+eQoRGPu6nPW9iWq5wLaK6j9JtCmo1cU54Ea6R3lx
oHoAEdEyWtgAouIXXCKjC+xkvJN1Fj0rk8kEfSg6IAdlDOymm0tPaSL5RY2s5gi71D5GTgymcNXD
7Tk3Fb/r1XMH6Ph+WYbrEGF2bHI1P0ETRiTNs/fIgqs4hpjaeCWSXUnbf7aWKD64jnKfzS6PmsSn
6hlGGPkCxNM+maxhy9I133S4LH3VCc8szLIdAtfhEKopq7VFRXlYF+LACxVvh6JCgNOjSdanHDOY
ExbnyGw5vmUo3+NErXcKISKnhT3jB/DP/CuwPeVidu0d0l/zYXGotWfRXTI3ZPYsDfvQ9hhwHMwQ
m8a0x6euiAd8xMU7frr+EKd2tG2ypNqNwwwhaMltCyRi1AFRCVGEJZG4J0Gwui6NiVeAm2sktetO
Q7D5qshSnl1u5dgztHB81pJE2efLaJ6LOkmP6FK3lZE2vqqTIGmJL5Mihac6Rb4BShbCNhnzR4jI
9W4AqnZbOz0kwa42tmoTfnMysJ0As+Kd07m1R5xUTuOfL+dYCHmqyXJ8Gd0uQeM2Vlgy8yagD1u+
m03+yKQAe1GW2g+MrBEEalnv8/XBXkyNm5FTdQPC7o3Nv+IVlYhv07o651KZbybcjHOoiae8ycpj
kxpiI5R23DFNcbfJlIVvIHOmnYBR8AajyvIiF0JuNerjAc/DsM2t7k1qnCuYx7QtXRCpLVGxyYf4
XRkQv7czbgrbSZcjkyTPzqIczeTJrixBGmRVYOjLq8iPHbXyY9XOn1LFKh8oqrJT2Thc9aYWMt6X
mZPeVlWv7eBN1pc8EtvCMuqdM6ntDepVeDaTqezQ/RdbNdajsw0wc9Pq6bCPwjQhQVOm1rUx2Vjg
z2JC4Qzks6QY9KWQbww0Ur+yW7PeSZSOtzWmIZ8FgHasEOZtTUdO74MTOggmGiIDcAlYJpieCI2p
RdRLYFbL9FFiuXqz5tFXKXPfi8gNA76Q78VQNNsUXx1jFfgOh7lTHcxTmbKPFrRvPuGNReppIitv
aszfvpEJayPHApK3IqLPsG+BEAJC5UqzGG/B3Z/usyy9pe71+0TNt1K3lq0a1tygeN6OC+cAE2uq
zZjN3j40FPU7/bLp9TNc5gGMfUBXGQGKK1qP0oNIvDy7M+0F1WiHwPkUhjiKmlJPDyq/6jdC36K9
PoXhxi4H9L3R3GXHths6P4qVLmgkhhzsL6H90sRqS689oAhIFhV7NxeSJ+covWiy1z4m8AW3yzRx
IIx67hthpm/DcslL7cGZwiENg3DE3PyRDMUIXAt5ils82hO2Bgw/DOMx8k2OWz3KeeSnRuYpbMqZ
lQaVspe2loZsBdstjrJSruFOLrLSgITIMlDYmPTeGM3Tt9qq40/p8hVSI5gvfEz1RkppyCJorA/h
HE7sF0dnClTYm0eMNM1NU/OnK+j8aF0T+NNzu+UzKjeZ6zbBEGF0S2yzrliXTeVnG6raTZVMzsHS
NexkkgnzxR6sxyVm1dW0pvUpMAaF3mIv9Sk0XbkxYfLdt0VjeKlVtEelqIs7VcZxYBnVHIFLl8Ne
5L2zngaQPptKDypBCaPLrvCiKMn2OCIxHECROKllJ46t2lICEBO9cUhzCUxrLlDFEkRyUskEeJqY
mj53OFImr2NDg+hcU3BKq7gYcduk9xJYEy6rfn4FVHobpQ4/VjXH3jhJNwpGHJyh3w8LRlLMNn7a
d4hp8T1BwsKbOXhhVDu3DrfwulMhLTLtNGrkrmbKMSGmeYycnPxfSk96pm68zOUSPRTm0m2d9YeN
bD/dKW5P92XqRXxRwhEFb8X2c2MNNblKuKgfwrBQe0Lu+KPD4poIgdvyvo9wY0aN1nxhCqy9aGiP
Xsoq+hJC1zsLHRmKt5SqsjfWEeQaO4BJZ1RPDG7rh5H0XKgUwB7sG+Y04q6Mm3d7aXO8jwvjVU+J
VdIJpcq1nyyRWDGOqKKzfM6fU7VOn5CThztiSVjuzdgNdrRC/VPWDvJzVPAS17qITl0R1YDjonKb
ooGBu9Ci520txrEerQe1DlNWPQhjU37FqaxS8SuM8dtqmq+NvQZLlW6e3LeRSyXWLLisxnTQEe8q
2ka3F/cgM5Ec4mVJz2Y8JofCcO0LcRI0sJPFw6QqX3OnWp6I4VhltprFN2fMHBqqmc3PGUeFzpMP
CHdJ7eVWmaslyIc63AF1z+8JGXUCY+G5ahfkZFqjRscQbJiPyV7xk8St9mUaAh6mLQPGW66FrGa2
Z/BuOZmg6HY5waKNiyOTLWSXoDB+qXrpFLdalnbGJp8tmrFG4xbwxoocLZ+Inw6jISOR5VNB3S2v
mqukeyuuCv5C+LPPfTnV0+MiIcwKJnM0vP11UDtCaTbDYOs2lkZWI/LEjwQL+baKmtjyjU6rhsz7
f4VgmSkwtlzIQd2Fit08EjUwffll/PObFvBXSPeqZvzTTMVZc7lJ67apypjumOsi6BfpX91MMs0N
TV4AG5vsLFYBHgZjeyqIWyX3NXrTC2M3pvrRyMwtpLOtGWsbx8ZYOiwb9O0bvtUdWSoBvoXdf/7i
GCr969dmocQQKB1ZXf+T7LXQSE1QQ11e6rq92DW1YrhPxv/CO/v/fRLWamvMuHBV+59/ACYTUpre
UV4SHTYf/1igTEq72v74Xv5ejf6XkaQuYHD98mv/FwXtbfuNKPdfZ5K/fcgfM0nEs/z2semg8WGJ
zxP8+yCfXHlo0w60HoLGVf7U/04lrX/oFpNKBuzg7BgR/a9i6MdUEq0tgiFLEGrz1wb5hr6+Ib9O
8k1hmOwEdHMdc3IG/RP8K+uGJZODm1xT+GZo6A1N5appowxIb1gLcSespu12Va6W7Tb8GTUr19jZ
LGQyNl0a5EO4urMm80AkZL1xHzsIY6ZnE/gTIz8r4+jFVJBRja2nTJ836id9seTwsQmMdfCBrqeS
PmgVF0EV63SLu8oV0Qame4o+tNS+G1HJnMftAIwr66k4IVg82tnaLlbR4k/EEt9TQ4a7aOFYZdNA
Z0DzQaViWAMgdVyCmbfkdYtjwBDKE8ymr+Cg46BYz29EuPbFWs/0ZD3dp/Wct0dzeKP61jdCrYEO
tKUV37c/rgkWhfN1HEBVsrKVRbsxar5jzxmWHtt5k9eBq8bxqQkz/LFQoPpIWl+T9cLqRitOLyYb
yYDKwL5NWpWrbk6IE/NziwUrEQe4J0J3AgTRqX0yP9hmj72U38T8Es7oHdF5ID2apzB6YKURAgwG
I5/R38fEXZKycVrkNL0I+lpzZ4lJPUSlMW5cC6cYspiUBsImHi3ybESnz3M7AciBTErWqz0WR6Ur
1cpTTIcdIrQwyoxM2hjFcsEjkS6Jvt51cbegVOq6NrBye37FLtpYV74TDOPYSQuUG2tRRNgpkbJr
ocRsLf6Ot0Fs4rWW6hIBXj8CiWA2yRAMVWzfNQsxlF4ZZ1EAMbG6Q4/dHucKJIBaNNodOATJOV1Y
x1CwdvHatcqTMKOD6Uf196MQjOeqiFFdQkAnDKRU6rNglTTfqOVArMxRz4R0at9lqug4G34Qokaf
FaPsFBlC0gMJuxpdpJHMUcnmKLEQBRedYCHMPJdRaak5DsUKiwcQoeyHjbuho430Fm20H4q6TGRg
K5Nbf8lbTCestzqV2thFztOqXKnMn6bVJqNjgjyS89C6Z4vs5E8Ue3PtY1zPbI8Ql0I5j2YSkcXp
TNAEFCc5j2Ufn6ywlO+UayR8Z50cNjPV3nyYojk2/Q6PJ8Z2ONfMg5ibMWdWacBgxs50vhKsSr9X
V4VSCRT/mkyztvhxM+L4rloCynZVyHXoGfWcYFFKKygmdViP4xnL4wAgQRGGXyEdNnAGoX6ihFXa
xUuV0o2uVqkmnd/SgNk301LIS96ZK8fWHoI4MqKZJ04QZ5ratQPizU4uKOhyhq5hiFPR1FSrDRh6
yxc96apdj7qWhaDa3S9kgy937qB8KItb8k4pVjURtprO5oUwwG7Z9iRyYdEmDe9lCitVeCwf40fI
S3q1AynWQi9SBYN14hn7fs9JND9gGiYiGCMOKbsJWnZrl9PGyoOdhsbBQHb9nenpkzlYztnAFgib
PKNj2csMQ9ihxbIWOLWiYRPoEAgjELvDQsX7iPMoRWQfraXUgJQim5t0t0yGc0zRWTDakMo0nSdN
VifbwK0Z8JmyHTPaboNSDSBEwu+q2kY1JQgpF8adgs553BogqAPLTfVTZdFmG05KWqxCNxHDy5+0
x3rBWAoOTOf3zDQg/do2NoAlXGFPoPXH105FyrhpKyF413BKBUqKNKzQLDxibRQJPydSp9tYcRe1
J/4A+i5NwddMU4DCMfIsZyniIwoWmgSQbvRfqpfOZEAG0wA2QUfhRQNhtZHBUqke90rTsgsI+0JC
R6rgxogbUEsDAcZlmD9qc2R8GeXyLHiEe6SEE3JNt1T1PeM9+84yEy2ImB8HvU7atu2WGOXLBUtB
rhDlwFhYTvcI68QlL/QBRA6Bd9oNI7HqZukXK905TWW8NP30EgEdJooBaajGKogYWn8c1R7O1Yhw
9IbGj2TqWevuCwwWYNW5v6I7bRrDlnRrkc/kmheG3a8x54K5bnjE3y2di3Ay7e966v+44nXWoKT/
sOLNc2ysSfdrRYXOYf2g3yoqx/4H6muMa6teGlTEurH9raJytX9g0LfADbs/lRGUbr/veUmeVYk2
deCN4kNT1+0sl8NqR1rFZ5aNoIGYOh1UKMrtvyA+w9n454oKmZtuG+6KouW9MIAK/7knSayEdZjW
xcep0UgnlnVlAiebrVPd2KzO5gm17eqWf6izpsm9HrQcu8bRMacg6hjI71tIMaHvVLl1RM4kwk0+
ViuJXVWnOzgLhdhpKffgXUZ6xXMDONv0x9oANDNjZgR3qHdEZMvCAWAOKVHnIlMX4YWAecgdsGyG
BbhjD4uGCQdZa+VumM4a7WaEYR77hqxCVG9cAfjPleYrmmH7gznHGPTYjjdYONFAgA3qCZ/C5IXF
gcWdfnb1Pg46t7BupFBtrxiH+y7Xla3daYw3GIypIGIsLXmo03S+m2K1v5C5UfAmKkxOicZFO546
K++sNNWI6Xla3+dmPe746xs2TNW8p4xyj3rdJicKxt2UIGHy4iqptmZpWhxJccYPU+oZZYEZNlvR
2/ozvg/dSzgSHzR9sjZuLN6icQbjghwuIGfRuA562h5G1ChARPRrbGFdNkuL9IY5YWLNkXg1bAWa
fCnvTZUZoZnnJAvUkx1/WKFe74RdGShky+ykFQWgHmtqcE/TJJMWmEQ3jPHERcYl5EZmOsNZlZtG
r0Cr1m3xPR0tdztmAv2fSSHMYrG71y33wwzDiiWZhgBbiUGfdvwrNpdnVyhgLNn4kkBvHkdJXWFj
Pn9I2864NyZ3OhkgQa9Jh822zmBQ6kb8blaWDGjCT6z65gBuHFs8PRRMRmrlbqym4iFvM0T8Wd5d
dCOL/Z6fCEHr2R30TlhUU4agjDf2KZuW0BOdPl1moPFBPZn6RjP5SpVJRoE6htHjgu6moJBZw+3T
smJzUaYp8u665uaMG/U4q8Nnzp+/jQgxusNaQKw8xax7b+MJvXMQsbFSDFPkDNGyXITCihhSn7LL
1KnaLcpQ3kMu1IFIDf2Zkk6cZghddWuILaPQ7qaajOWVvaqZbJS+5wJLYy2oRZY3LE9GETRZJncM
QqOt0gwni1gKAvGsm3HsGhtGAX49PFOp76QTc6wSJDozt5o7D4+8N4TkjVlL/0Whw6YIvneSWd2G
kN1Gl0lfU77MckivsdHeKn3+RZuRkrq5uGeWk29Kp/7oEFseuHm+EAGAjEjv3grK4m2W6P3sF4l+
ws0NKXH9Tc2fkNPIfdb6GsGT+iwGF2bA7Ib7Wo7KjUQ3tgmHOgpSVbxyGHa3el1MWwWVgZ9nkUk8
eie+CAsB1JRSdxZhq8Ln1HmtFOxjMfbGRH8d7bDZDHbR7gjz1RkkHokZPfcFnvoG19JcggoMGcnS
uQJ1E0XAbhzQrqyTbQabFpJB2t07oZHfIaqMDiNoew/1lXEAUj7dFVO+7EqEiUHNAGS3ZJN1I9rx
CPxfHuDlhFnAQlfeSQGlRpsVagjqO0QAcckLVnHzqg/IQETuBo3GnuEKV9YosDeYl6J1vlYNcWiW
tbjYRoDJCL3M1ro9vJLDlNxC238nIYrtF8xi7Ojau1WPJpRRjPNvXcu3vErYAhit+inKS1Yauskj
rUY5zCyRMy+L8+vMsevF06r5qig2fLuc3xZaZY8CNvTHgWcwmaf5zZ2nBCxGojYPTTs9lKpFfiGq
s1s6Enygo8uc7xohlD8YkHq6HdNKhme5OarwUNLqADMoRMUASJ3qsHTv+9T+XlfswyN90raSfpol
jUM6k4eg2MFyURbggEWC5I3iaDART8DlUcBUxcvW0XuornEz8YqXrIen4UtMzqgm9jOtxEp8igfu
FqX5yJSU5LBYpANGt5glx23WAjH20mrCBDuwUDpPorXuJi7sB6MNeUUyyaPH5m80XzpycI7xUsyd
1y+G+bXn6U98DWMCe20ltIUnrdq+b3IFZCvK0vZY6apzbGYoNL2blqAhm/6A9zG6JaQlfyBqF1gJ
YHh7F2chD667yPi1dkS3GXVR7LUkit+ZpaiArJ0Wgko094JsrJbuzEYfbHmLHMLDWLM5kMY4wnOa
FuWu5mj/DgOI+pzEQ3nTQ0C8zvC41cC2ZpYRi1YCvkzNAXunmJbhGe5P8960avLKnUwzKIvhpjOW
4jYcTfc76dcDkJY8NO5JPhyfFfypl0K1DzYD329FYVifJkFyiZfEYIQAD435JnIZKJhwFApOW7+j
fpiDGdAIcq2QnyKLz9j5MoyzeWbVl39CbkvDYzFAXvLIWsLN2QjrC/eIu4E1GG0HJGOA5Gy7Rkee
kYJzAJM2fWRMiQWHURR+cbNyvE42Q2SvmGPlmqRWV3u6UbSvKdOCi5HXEXSRsEfdrLvFcnDhQX3i
e83u4RY95Ph0yKVdyvCAAAg6YhbzstZV39wujdGEfic7Akf1DoHGZtZd9aaG7fYKh1Z+g57bvDlC
jNtSSVkYKBH+WW9qZuXYaul4LU3OGw96r/Ih1BmjSlvCOjMUB3QRrXC7x0BZv7mYgEFJo9A/1Fpv
yCBN0oZVlF2kzw2uERq+ysAULVY4jzIZzcXq6/zAO5ewstDVeqZpYWbBV07zZLfqa+j2odiUCXkQ
AXlgWIxykdzDk1J3CINsqKtDCQPNEemO45kFuqmNdO2ZbuOl7pujRoYGzA5BVz9iKM+JjvFWyqQP
aElsGhUijZXqYJjj0hWe1tV36NL7oDNN95wr44C7Oqz6YLLT+tDZAhgJvrz2NWt/eKuiodP8gWnG
SzbrdbnpBZN84qea5ZtFAXUTqqh5mO19FVHsPtlxWbyDJay2RrzyXTjisU/PY1YpvnQzTkSEbuoh
YbZ446JgfxvNNt/XMY0d9l5zIb3TmI2vtkR314ea8QXsIVQgpzAmFo0tUrKyYowQkTzTgT4aAKum
RjwDoQqbEX52rL1DINKhDJmQIEXY35luj7QoJcH3dVgoIDf0wwPPktrB8y5t7dNt0OlswsKKlKNT
peFL4vbl07z0BJoaZTydhm6YmdND7QkWzAuoi4zskEbZVV2G5KUp7UuEqr6Ki9EHFogde0CsA0n9
TvQujDsbvnlEolrCWrLWb62c2tAhbmPXID3G29WO4qtrL7rFRryOvmA3A7iZFpJlvaYY2ow3LVF3
bh5Fl67Xl43EHXLQoefsFmH2wVIb+XZQ1eGsoaiyhrb4Fqc61IpksOxvVsoq3xu7Ml4TD9unCJXn
V5wW4XasVNIG+W0unQ8uZriJ9Sk7RJRZHZ4EkxVZ0kapIHRTpJ81o73SY5hfejXeb44WQ95UyHCe
83DKH1k4xjs1Mcmc1sLh3KKRYasNh/3EhBU/GU6RmPYbrHehdNuybYa9k7gopks9yl4IHcGJjw4P
VUWcmDCO6lq3NqjMllOmaPVRIqc98x3mRAEkyUe4JD1IdKYnRd0A+nON8tDkBFHq2fJcz0gEfUxF
7XuE4OWK5xKxEWlyh7+3Dv8X+4Au9DUf9d93yWw+UUIX7792yb990G9dsiv+IQxNY7CPH9jAEsD2
6fe9g2qgebYY+tu6qtNc83/91iX/cCqD7yGK9U/mAeMfFss11st8kvXj/pJN2TRpw3/dOWA+oC0m
t0LjK9AMJqd/7pDbMXPKydKa47ogDAyRb3sYFlsIew4OQ0b9kKYiBbBYFy/mJmshIz7FEBk+URHp
APYnEMOYf4vCTcId6Y1G+8gUOj85kZuk1x7D09vYJvarSUl/jDUEMb1MyXtRsjYAjJ4UR+QW2dbK
XLraMS3Pad0o1WsJ0OhmRFi67FA/7yK5jH60xHq9LViSu68j2S/OHnovUKm+ma2XUU6Dc53xaASk
dcfnVK96sTEsEEq+y5o+eR97JX6B7NEVe0rILNqCvEIo2vMuYw1TMGCDTvxpGitk4hiMUH8aypwf
7rKq6/h2WZ639lp9ct/t+5+GtOKnPa00xQq+hJ7g0opnFPMAxH4620Kk3j3YyLkYcL2hhFBlMIyj
rfk4QHH6yJ+2n4zTABNQVnYm1m/GAWwTip8WB+uH36H84X2YfhohYmdpBObUtBaLn1lEw8LxRLQV
AzxwwO8t6ecSohg2M/jexMAFY1Ql5LjR2EU7mLohm9CiVw4qkWVXdGr/w96ZLTluZMv2V+4PoAyB
AALAK2cymQNzrnyBpbKqMM9TAF9/F1IqnZL6dJ/u935SmclyIkFgx3b35fg0fEOuxsFmDFoM6JFh
DPvQqawHvHA9dpDWJIAMmuFCV6+zU341vbtVkm5xxWTraSmRiMuW4jsvT8+NEcs9J4f8iJGJhHsx
kHKlIkWteEz2Rw9+mNtH6S7Pi3IjkUFuHYvn1hBlGoJVmG5oJlhcIjSgtLMfXOgWzV+CwuAUlrJM
pHpuqG6zRD1RnxteZFi3d2M0uJeMCf5rBLSRZ5AITg1wzwvXQ0n6uIyfs1YHd+zlMQFEFYijse9h
pMLh5fwTLxHzNHiOKi0POlLGraEXKyjzEZsBir7PgQqyvZEY8bwRBGKn56rGaoRxEle3oueKNoRU
0E8A7YpyxlrqNbYjV6/LaZ6PRUM4cuV3bY5kX3RH2hmaPRSz8FlWpbzyZxfTjMBx+Wj7op0w13L4
ppu3yX6I0Vb0l7ozNhYU0GKbWpyGJqTKO2Lb7rEZnUdIAhus27Zc2VK7Z6CJjJVJjOOIvHo/3PZh
aFFxTimcbUOJ6ZKJ97qnV/JCj0fx3LS62A+BW/02WtGLYPJYd5nnnXinmSsrqKJTW3nXM1CvS8AS
5FTQvPYYCjm/9gzk+WLOtj6SsjGvDKpuGN9q6Z448vg76rK/D34dHIRj1ttIpzPvoJs8+KnXv5oq
yV6mdI5f5NjFcGZqL8VnX/gbLB7BgR05x0NXWHjbx24XV+pqLIHU5ET19kkjp9vCL5zTqNuFdzhB
mlzxtcatSACxzM6Med9RZnxXLIwD4INobCXkG67ikK5ox9M4NjqMXTYH3m059tUaD2a0vC7dynWz
CGynCXanHU/QnOmRnBzr2cY+etsZzVM8Nw9JZbjftFOy2mJkMCGb4Md01hYawqPbJPZVTnTwbHZg
clXSBphXw6Nvt+71hAefj0bfPsyZl22cxiw/VA+IpRrn8g41cf6N2mycLwIBd6EqVFfg1myI37az
VnVmcajL62kzz354bVui/9qRcqdWm2LDNMfZkgrEpUQ3J6Lp4TuMwPg7R4l+3Q712eoDvFhq1FDe
e/lKZj8+SMO1PBzK43S2NCKRDbuC82RnGXzi7Mi8EbU2dk3J1IX70UMZTFqGw6oTPv5HLW6GNi4C
1pyxOSzTT6IPkB00KE+7hQQdjvJhIEPwWzrmaBt9DOeaWsaR5UnAPMuO3zuXQ+G891hhrxDrkCsR
zTAl96bUd6EoWMLgO27xgtnmtesL8Qh3vr1x8e2Bous5mQhJaB3HTXQsc4+oajUJ72wIC/kublMu
UQcou6k/ap5592JU0zE0AvRWlJd1mATt0SFQs+9qW5+NzorX4DG8D0pCnR+lYX+Lq9o6Y7lru/VS
k4mpLtnWDSCGmOLs61FH3rUP2ugcmaWigmP+iExQwWycSg6z+qk0mwcQPeYauyfzcgCDlok12sUC
ediMZ//CaqXcGsrCI25zrDuERnSTpYAbYOgGm6ZoxAscbHufEE/Y8Xn/SObCu6+tdkREzGhgcFH/
RdQwQCYpxQNN4GTXTolPy2mLARHIDA+Qbhc+aK66vU2R5YUrN99gz2dTOZXNt1pTMbSyKpEx9tje
c6gC+8RvOG2ssVp8+RUTfJY6+R15BmeXWVN5FAVkShOVa4PbM6ZDI3RX4AxREXvds13X3VeraaIN
jiw4vG761rXitwTS4RqNcD4PuMLJuLRjdGd7NXSGtkw3Oo8oYpK6/SFAKm7ZSfUPiamc7QBlcVuG
XrqzvRKbVmMED/Eg2htlEqChlLTmt4ib2yFMpNgm2A3DlW3lAMGayDiO/VUT29HaKcbf0PuzNzxL
mLdpKvxGq7LYTgR9WZl6b+x5vjdp3B5hFrmUGqTQDxz+FTiuv6JPTx2GuDOPZkImi6QxxCUqKc4z
BOoPP8FSSHetse8cogI2VMNL0lEaY7UJJTpdUtOUHlbbviaqIu2y3bmayctgmQYHJhqu4rwkQ5bp
qt50wjA2JkeztabWidNzW3x0zkgDsM0hpA85qE6ROoyDREh1rmd7rEDa4q/AJ2HtSuF81GZ16aH+
rYq4QEkjvM4t2uDQabyK2GblBLtlF6cQblVmLjb7EntUc3Fph8LisZ/ZuCD8p+PGjApCyl2KYs7e
Awyst6p9bHQqLrA2RxF5nCyk5z27lrlhQLXS4z5TPT1MUxJuZplfjLS4m5o42nU5hThzCVVcZQTE
h15sQCpDUOmqctPNVbGBdMmpP+rFvoCjxk3YlSxyNQUQvuE+djbc4DkJSiwE4nsdKGPrTAlWOcRv
gmiVw4MsjXgeyP4yWsL/iOEbb12Dy69sjYPSQ3FRxuDxMMbfjLkEJR2Y9VHnjX9gG2aQBJu9U95N
Fyqs3uzAffrvWerfOUtxvvFAMf3zs9Sx+Ba//4359PvX/BQc7S+U+NAoaWORsnmS/nmS8rwvJqt2
X0npfgqH/K+feqP44lK2apquS05bfR6yfuqN7heX/7F82R8y5X+iN2L1++tpCr2RIxTfDaCnpTxr
cZj96oHsUb7iOdLGEdIdp6k6y96dJAhCnnemVa0i2IdUrrQQidveGEYei5Y4q6jJr2futHpNGWO6
Dcx4+OYSrrwFO168+VhncFxTXg20HQT+RpcB+wDoc280LsujCR/ktolHteAgGknDT+ZxIEhoz922
fqb2sfIeGFez+0YzCJrDe1427B8Q6Z4hfQKvS+PBWM9DVsyIO5V+J9EJgiZuwRijVIRMx9rHFbuS
nRum20rV6W8RGxGIbk3OHDVZDUwLC6hOStyMbUrm99cY0APJniaYSQw0lmfDAqRsdd1IPxEUVNHA
VPsRnz8dBdFZJu7gbVn+gT82qCIB926k5UfVVtXXsjPnmx7uE7CPrL0K/Xb8IKVSfLUZGNEIvHC6
IjJRX6YqCd+tyEJl5PS3orl8x7IPnBxbSBrvvPGGAbq8w6db+sTSae+iUGF06QSM0xsquPXFzuS8
gyrFM6Q8uu7YkwdFchuKvlkpe0EDx+6dqFsfj4LMP3SLt0fq3LsDEICjHpzUAzSddhO3bbu1x0mC
BOJZuiq4952cLnQ3yTT3V54e4+A4t5y6hznDKWWGHLKxsdfu2YM6Uawb6LnPMq/6B7CEHMd6MULO
TwfxGlPV/doxyR6r0am38L6gJ8+4wSiGV6typlNg1MF8nkPRv2QppMC14+cN5qmmviIkMfzwCWYm
mLM6I920GemYwS5A/RNITDbU3hPzYJcxXCMNNnDQVZ++13iZtmGra2dPhRumZCsZ27ckoZycebmu
GRBrGd4Vnl+IA4bH+D6qUvkCvjC++MsUvoIQ0zyIivwpqED7SlgJgkuE4eyArEj52VRWG6sb6gNw
ruE+jPJsrQCMfTWKsDkBI/G/EyZ0mx1dhSErXTl68ZZqDv8eEX0eSXWFpfGa4GS7i6gtI8/pBews
fNhJHzanKx8B2ErZhM75xnewYtW5KB55H9MndK/oztVJe92KKTq5jQW5TJQj6dqgAMWlphCwppeU
j56szdsQqmO7MejkPOORtK/rwe6pewI0fUNZH9IsUzmf8lddiMROwK77FEyuUo3JvTrRMW7yn7IQ
IaxnjIVToojz+drMzgWOgoLSBJq150M+EpINBuoK7ice7tMpcqLkUI/qTngJ63/bnddSInRNduM/
UP3rDttWQyjHFArRMKNfhVotUt+UqlglScrWeeh7p68wOIpu3dHzvo5YwN/YSJVsQFS0t+sEtmXZ
ZkQBJ9zrAWOXJ8liNnxe7uHA4ySICao/6U/pD9GXjg035qnvb+wKYfTBnlscmDSjq8K5sURtHMa+
ebaRI3j0ez5D3aI2SmRHVhXqulyUyHzRJOFEz/uqz6cLiq917BftslxUTG9qs8vYSKKxf2ic8S7A
UQpIljeSglnO2miioo5uYHTjrUAtxal5HpITEQi+kzTqfb8oqz4SK47MxfxhnJIEQ0Bdmiu6cVu+
zaLMLhpthKHwGCy6rVgUXHfRcmNEXX9Rd8dZEgRbFN9kFgE5K+7WE3JwsejC+JN4k6dvTTtcdTOv
YdCZV8mnmCz81NyZbfSkP5VmJGfPndCeEaEd3rEt3ol7c9GnA4RqJLRbNSbszZCwiS4QfJmu3EXb
zil4HGKZr3LtdutxEcHNMR0oTVqUcWKr3sGleQXzKcJ5/7uGjppek449NbK96hahHT/msLcW8Z0F
AwFR23KR3vw0OjGz2zF/XjV/ZcPVXvt6tHdqFCuLy+hKLRK/GeLMAopb3GNKLvcGw+2ekniuJuIT
N9OnU4B2rmHlLfaBepr8e0IURDlCijkv6WI0UH7zzcXAeEppSrqijaDeGi3BCE7YGo4hcEMcCx6X
36NrNuHGAfS+qRdrw7yYHGjynW6yxfgwDaJ5mtOwXxsOOUjLjy9OQyWhXCwTDQ4CVGlsFIRl84ch
C4KLs5gsIArQcVSatB7wNvnoOJt0MWVkOniPFpuGtRg2rMW6ES8mDrXYOfrF2NFJdWoXq4fuuXQS
w3xxFhuIsxhCokQHa5DjNFKl7seITMOY7MMV7vW0k9Ps7/rRzX4oaK0387jF4t2fx87Gg9IsdhTu
McY56WI8Kvgo63snw2xYLxYWuZhZnMXW4us2+rA/vS4+W8i1m/b3XITZjU/7213iLBGXxSYTL4YZ
Icw7125t/HuYafLFVpN50t8Y/WK1GcWbMzRoDcJIH/LFkANQynrpCFnt2k+/DrfDxbtDAHUNI6TY
AW1Cv3Gk2ovF7gPDxT+xD5kOhRfro+p4RLLRUUcjAwm9+e+c/O/MyZYkD/+v5uSb7+P/O7znFdNk
8/0vwsPvX/nHtOyaaAXcxPDFfUoIf4gOLv47tv08cn5SUP9nVHa+QGvBzUdA4pMQh1zwx6hsW18Y
a5mtGbApD7b+MwTLErj5Jepge67LN1pAdCa/BUS6vw7KtqF0WFNMd0gLB6Mb0+/KUuHzLy/K3e/f
7tdIEiP/P/4QMEv+glniP5w9fp3Gu3IwKmBI86FP2cRg+sYt4A7uukrtbvuvf9TfaK+ff4/NywK8
gZQI0/9ff1SZB7pm/pgPmsXAKqbr5MqiyA30GvH2jFvgIReNsdezY0Ndncr/48f/w8uJUcEBQeUK
tkWEr5ZkyS/ZKyubPWdUVs3xdQQd67549Mz867/wb+EUjmH8CMe3XN/kfbP+zvFrGEmZ5kV9cMT4
qB353PqiXPcWFHJzrrlK/zz2/S/vHPUHf3/vIBRiQiHzRp6KONWiW/3yF7HQt5WGRnKwR1mfwjQX
1br0oQCmTpCfssF+soORdRFVV53J/alkAcBGBd0kR4NtNm0ZYEaxQurNsRCkR+7CWOCGkk30WmcZ
yT2I2EmxsmpRjas88ldN4lvozLn8jfF2H7Ln+1FguwQS0ZnWM9UgFb0ufp9vUqOQN8A3/Y2MUrnp
yRE/T0nQnGMVjhyKLJdtFx73/FFRvPUST9g8GcHlhYoh59bpivQexAKRUZs4Th924U0/FBTX5oSo
SwiCK4y1qCg9okHqhdd9YmBCz/Mftpvdo+B8qNm7UJadk+b28lNlanyUZFf8PFFbw+F75jKZN2k1
1/u0digdKVCJ2mT8TsgdS3cS3VaTMjYEGQHWWnm/HctR3WhN97JvqOBk4RB3DcQTWp+7dd1ikGLy
+86g5D/qoo03kwBXNFNR99gpO1v3HmlafwgR3vCPaEpEDnOcBdsEg841Whb5RtIjgTeNV05oQrUF
oILNLhyn0D92SFV6F5eu/1hzBiTH7QCJ9GL3XJlJYl4VFebLXaGbRj3ZZC1fonRobikD4Pt4WluP
JcjdKxhl/cGUZEjjpuk4oNROdBXkNfR2rJZbqiVRmka4hVjQkru6pDk1GQuxRWG0dpCYzGcqXTz8
JLVeA/mx+q8c2OsFXzuJszG74WMc1TOelVKs/nnpLkJoc5c37ZkpXP5evAsJKT3U4O+vhZbqkHNG
WH227/ZEOvdFLr9GaUMqNmWbR9W41Ae7jf2LqUKiwbJqrj+rePuMBSyujOu/1/HSRIDME5NfWQnt
xPv/6eQN5ogokNuSE5Oc2ILO5TAnwrekT1mPK+dFDyQ88qDe6Gq8VFP6lJB9Xxn4PvZ2XjDHtjAN
4wjbydDDyjSCUTA7gokUZpVRht1h6KtaOg9oZ6N+E/rabT7x3OCKZjWysFjMiwzq6Z0SQxMnpFGc
WcoaV12orD0GWWK6RAqKDbSAFPIw8lVtwkbCf0EVJmkRg6wL0vAuqKIJ6cYLvnppR1MawvI+DILx
Sic4z9wlJKN8I9q3gxnw2c+NlWVjtsKOBPXZSf2VVNl4mnHKnLUvvV2QKP8ZgEuyztO42Cg3epeB
fPHFPG05lpn3xHLMgzXIN5cyZeqHwod0ibUIl1daxvOpo4dozYYRv5ptdBtsHCyH6RnHkJpcG21d
XZI6yDZFPX+LYR55q8ikjMELwuEYQI/cCsO8gCLYdboMD4kBB6T0K2iZKd82DFT91AjDzbk9jcam
qpty11ulfG8HMswlZWkc9MDRhPLRcSqf2re0ARyMKnHXG5V8577tHeN8hCAl6PrWn3D7qOcdcjil
3QRZ2lkrGVTTUym87MwNaT4KjXhWWc7XpkTxgVtIcSHgojX91TS8m9EZA+U+4gGAldwcOnL4aBcZ
J+ibNveO2WA9pXmEahCIYh16DQ0XnoEuZcA4SA3vOgzS7wEGmfVMNavbW/Z7b9rVb0kvh9vKbnN/
5WR89rglqNt4SvQZpGIG89tqDthH0005zuPrZwM60xA/GbryNJHR4wPErkgnP/zEyF7EWJuPgTvb
FzknVC5mPuJ6llMjVjqZ3KPldVu1oLmEVvobrGpjAazCuCCMlzZusjCXigPFiGW2rpsMSw1JnHUC
Sn6LhzojfO/aQNaoziCfNQ+3OWH0AxBdta5RYlyc9VAXfN53CmyTo5d47iNiMwtsJ0aKsewJePsU
HzBK49RWfnTo47K8KnXvHJzOcW5VLNJDZIThm7cUHsTTHt8rLz9x/SfBnWtjEVzd8SJlj9Jj8e+Y
Yumr5/xMnEpt1ZjnL92U2m+aYOONatT80lIFy24PGEBSNc1NL6puB36DK29yE9pT0MoyxUXGwxNb
ZmutgrrBiREihPF8HDERS+4ZdFK76qoTOQ3CGytr+/8O+f9m/IYiq1+mon+IMx/L8S+mIsEbzBf8
NBWZX7DsuItl6Nc1uK++KHxBQlmuIJnzlxIgucRuhEcW1fOXLThD5M/Z3vwi1bJYZxAHlrh81X8Q
u7Hl36ZhPEWQSKViRe+bBHAkBqpfhzceDt1QuLF3MutcXxlJWyHnW+m9lg5KWzHMR+C+GF7heHBT
TT99sJ+O2E9zbOC2xh2GQe7i+CSHO1t2wXM6c4a/qhd3bdQB6juWn/ZXOlCksa4/vbhUDW5x57nP
k9ONl76pJEiJKc+CExNg9m0YcPUOde89R5rIGRnkxfbbfVqAi8UNjLn1GC3+4GFxCtM5h2mYxB8G
Yp7T6hvnLEjq2IvDDJ8xpaPDSxfX9j0OaWzI/VAFP6gTzW9D47OnnVwBrv3k67x4mG3u/i+cePK1
NbXRD0NKnth+6NDp22j3rlJ00Gz0JFuO86G+nl2q5SFf2dMPFzXtUhYJqCFiweHNYFhUZ3+arEPs
y2SaSmmfrShJKV9nK4DBd4RGNFdhcaCptd06QxB9FZPEkyK93Nu3S1CKYRGs5SSi6Ja1IIbonmdR
PGYhqW3fOzl4hPYm4H+5wduhHvIonMEwF1HmriZuS5o4hNVjyCeQC5mSjthvE1n1ihhS4wInzAYS
HX7Tral6qE99kCZb0ChqphO2VOus1v5VQ4/zZxSr4IZeEexjKc92b3D7+8HN6wN52vKQGmaL1BB4
3dqPc9DO9qyqhzobu5NwPYzXxLcvpZ9l3cqoiuxWQOYxV144J7c0WSzPU8cdXjMm9JXq7c4jrVTC
5IjmSWuWdq7PblnR3hxiV9hmbcFgGS1OUh3jcAZvBnIKXb9cmXHbnTqOBtFKRTq887rqB364iZmz
m+t4Y3jcQscQyXwlxxlEfmzP3QdNR8o4BJCUnhlGkuMgi3o7+1MijxBCh/eK9pA7NTZ4abHv7jBf
NS66Qi13oqQIY6VjMd7OXRsmz7WZBnq4zKSQy4wIFomavSuG+H6kcuoutyhjyr7x7uKNoAajiXlt
6QQBWXQ252Yq4xtTLXY0Wkb9TS5oahJ2N8C8GRVLVnqcQo+fEbQ1jVU0ni5dT+Nn7VMnxFAcgkJU
O2PphSJCpNYDh8QTjv901zJv8fGmSQrzwLoK6ZZyl5YpKMUliXOap2osHDvayuEJu4RI46WhiqRq
vskorbKW9ioaIt2VLu17oBqHbDQdZHS6riaT1isKxif02qUKq/+sxRqWhqzCa7gC7YJCbYPwmNq0
LW1apCJAeCU0bFl5k29jsnJHxszxjD8J/NrSyVU75ESAS871lWrr/mQBj7ufREGRV8xIvFfJ0hvl
t5c54oOZUvw1UwAmDG4DGRYBjwzvJlEKMkKctI9GT1NlNmp33S5tYrF2xEPzWTHmgXNCfCBvgr2J
BjJk/VWytJKRnmBK6NM7GF7P/tJcFs58sCn6OySUmqml3Sxfes6CGttigpPGoSU78w7NrCDPLd1o
BEXGR1PKaGMSQjq6S4ea9dmmZiXWvaoWQ/zStYYy4BzZVuRbBVAX35jd9tcOy+htrZmxJjBEL8AE
7Fc3d5INh5CMhB0yvtt37iNCan9VjWpxHoUt9xR2kdwrYycwPsxZlyiZaTjfLrXcZGVCuPQD98YU
m+WhnG370AN8P1Nb7lOr3IZ6F1hzv+6oLV2PrYPXJk7rm7wf4r3b5Itn2no3FcIFPL5hp4N8BvxV
d1ugkhiqJC/KZUQl2wYzOTCIcRmvtiUTPqhsWlH34QTQOCMHQjl01Ot1hPZzjokd3SatB5XIdIwt
0AucpB2VZCadN5vEdikeb738FcnBu8MASkwh5O1/xb2xs5we3l6qi1sx9Bx3s9B8BJ6a/Wgnu/vq
itB+cGkKv9R1FG4nQmW7rMJQPsyddyQF1lIciXy55TCUcdON4v4htiUg0KiV7wTPp4OU9Xgm+FJc
e6JqD9pwxG27GDV1h2jZ5uP0EIqcU1RuiPimG3zW7ygy1NrDrTEjMtFD0jIZ2x63zCy8FX6bHGLA
+sBIe5fq9sFzCeXIcCOTDj006KL5ZGZVtMvRheHTZMFTBGYtoinXad/Y8S52OWOIz9aQtofWCmr6
goT+Le96bDoMvI9ykKQMgsRlaMziDmpF3T7BWrTOM072M0kDWnQAHyRcb3V076hePIAJtnZzmVSb
aaw58aupi16qeqkAnpW+i9jREG9f7vY80fV7lIL2k5HtEhJXQm9BG7JYsHC3JlyVJwqHL10/tQki
nBRd92rWatlgT+gUqfk6GYTHDmBLm/jFZuFfoEyUqudJlJrg9OZyYf9jCcF+KeCeTnKgkY/lyfzN
6wa1DdIJrauJuQVTNouM0TRjsAqjqd+PZv44al3vae8Jt1yklIsBK9z0RZFdgDV0pFTdUx8a1aZW
Tbz+HPr+i/v5P3A/7KbZ+f25NPyH8XjzPXsf3/+6/v79a35uvx0I5L4tyZkT+CKdzpT6cwPufIFS
pTDR/8nm/+m6979QsoVL3Jew7xfcz59DsvSo3mS9il3fsTz5Hy7Acf7/bcPpE49nO2+bOEYWx8rf
aT8J3A/BFu0wqSl6xTtQVKSa5NhDKM5p6uHe2O2qerrLSguNe6G0YnHhyB+Y1S4Z8HMB0JnFawBD
kGRJAV4x9s3xu+5Y7nl88zV5UG5FYYcyb4Bq6aGBGw2mORyhEEj8lniVGW4b7YP750WMD0HuOA9J
NxZnDab1JksYpIHpmPOBT3tA2THF7SclzBRWTMDpm1P1qoswqUpfNVcYKsgz50hbkFmTPQ0bgl0D
2eajO/OZKQ3aDkGVAO1r47fErY3XOMuNR8CSRIG4n+57wOLbKqzkqvLaCnxi65FzbS9YPL45Rsof
CTIPhyPAD2vCz4lyuZkcaaySsOj2Zpj+qBpO6AyUXYmpcSYCVlFrZdVdtYMi191zC7goqaFzud01
8X4c0JZ1iYX3GAz9NecH4vS6eBhpIDjrEapfhm99ZXk8oy0vP5dTfra96jXgQbKeRadPaJVveFWP
qi6HVSblJZ3St9oZgPOUJcRjY/6aZoW5qaBQb1JYPjhigGaCdl5zCT5qGWyxQisM0Wr5FciXO3xr
ztxsLGbXvJWpQUSTNNlDiJXnuZx6+5lFYrHnSUgpTYjFhhOfpk6NeEFk5j/aubqjJHamhtlgUzXV
76Utmkc48Zhy4wDPrawyIltWdYeH/wDTGy6IQ5qQCunm1U69R9VCii11E+8RicOzClJ3O2O3Pfi1
8rZN5j3RtWMgHsvxicDZskQsW45yYZtfLD/oPwyzbgpIn6a8dFYmb/K4JvmNrRx0ZblsUbOoeJAG
N3iJpzUCdCzhE3T+rvUCLNYScl3AJwfz+hCT7gRaA8mo9vdNLSsCW5VgVY5ZdZUgx3B8G1SJ20D3
VyF0HXBGwLmfXHuMr+xcmW82f/imnbqYVHdiEUnjtSx3wmsCko8s+q7GqXa6Y5mYeAMguE0/jMKZ
jT2zXhn8mHCdX2dWw/wZFna6zYANwczEY13liXj4743+31I7hfARm/75nf46/gDP8P5XstvvX/TT
Fmh9sQVQNx+Jyv8MTP15q/fNLza1BL5j+zj9kZN4Cvz0BXpfuPWaC9tNKsSBpRX850JELGKniWpo
i4VrgtHwP1iIfLYe/6J28rQQcrErsnUxbRv97K/7EIzzDHZZS01vZQ9AjwacUfrQOEzAQWQWij6l
aMpLwNHCGJ9iXdhHXU1RhZndr5x3iNeFJTaTmTC0cGhW80Q8yKa+6Cq0atz0fkBRG+maFjrcL6/0
/yLE/U31w5fHLwzM0zU91D/r7785yP4xC5q5uaKYUd/DA6B3cEz88zQsnH8DysnqX/9AOsH++lzk
R/JIFK7tIGgq3s1F6/xF+TPoxagM9hHYTvxz2bkGZPhBCLVPbMQ+E6+ZUR9EY1Zf/bHmVrnu7cG1
DzjVhmDnhAsjKnBjdLsZszkoMxXQtWt1DJxeEbtyWxY9sycz3iPIpo4a3qAor1hPUEUZxsU8EORc
wgd1U+fzGo8O8gSdTbzWhhr0fTbX3gbKmfPO85pAWFIvEqEfBQNPUpcH5AaSLM+9URnEHqiqXQK0
Xdv3u6AFQD2p2HpshOQiGGXmvDcyj/eTbfhUVHSVuCH1D1PP5QbHETz2mTfF8pubEZ2DG44b1qMQ
5I94gLX8bW2T1F+NaCIfwSI3Xmkr9rit0jz11RrGdKY00qqjWx3l/EY+j8rjNAsWyg3y2BzTZmuJ
RwsuR3tllbZr3YAfdI2dcidVvVqYv6JT17RcfyFNZmvDcp3hHkS09WhAu9Iv1Llp401aHa/c7xwp
gHGAvZrKy5FacZzOa8zZ/OisGvhtK9LLeov1j55SPdfERAwkvuguwL+PdbEpFqIWM38MWpUgCCfm
4LmfUGuGvuHL/VE0+aaO1SVSPd/abGtepHjCQo85s+va14jujepgz2aeb3kdaRlyYsnLEhsZRaSa
x9z8MM2c/zmIO5a4YteVRad5eUvc5cXx65g0xFhJAii1MYlNnHV0w83DMF7T3TJfDAKHepVoPrwy
pO99U2Ow6rZtM/EhRHHgt2yUO7qbEujzFuN4uMmcWkB6J3bxqDoLhovjszHIk8DmhOX05XuYdM71
NIXq2SAQeDMOFZgbmeJkHe34UBrEMNaxVbjvRZgOL5U0Ew1dgks2Gk19N8Ay9NZRwvp/zaYznYhT
KkdvHQTVZ0PVbXex4tmA8De4XDbwWHh5xxi69q3ZoeJDuyHdmREzrKUgU2Z70SxxqdqG9THmmvcO
OKE9/pgSsphf+Wee/KgWBlicm+IxUZwFSVRxjbRWQbgoKn1iOdbyznMEpvQW2ZD3NmUpRhG8W+Lm
HSw+XADL+VBCaIZG3ZpG1b62uN3uMTjwQUBv5QWOrQowXJqZ5ZVjzWTjAqKXh3BIynSXBJZmLezU
h37Z5Z1l0fPSowXyU5RO8QIKPm3+VgNJgcvjS2SjfskVwTW0mscUccp4Nnp3rs8d9qYGCgXw/V1G
LGJ8mjl++0+xTezhPhiS5qBzoyG1OUh5nAebG8Q85byWTdct+EtzjKHv+iEvRGXmzYFwYqZ3NneV
6FTVLhPX54WcaoM3rjR8PsdqWD4UXWPzXfQouYeyQrUIdBjwk2lmjNSrzrzeuk1AJVBYEwq80K4c
xU2kPFB6XpbzM400JGPlBmGTvDWiGUOy9bgJvknWpelLwx0CTRIrsNMAPymoJFpp4k4+8OzQoHU3
FXwnk8vp1Na0x2y6rBE3CfwQ/eL1QZ1+d9zCwjbDDBkG2xyMuXWb8/yZaUHsk1Adg4KZ2Fqx0TXN
Y2Rh9gPUAFl9ZcSh+RbrGTEeAfSmwLP06gx9sC5n8eBSAjuuRV72T1M5GduUYDHGgYpakJ6aBXS7
YCODgH1EHg8jVl9BcjViSXXAKqjGc2lTpBG/EIPr251dOYpjUFlNAWCYCnxL5ZnPcIKstczNN4OS
JXzRCKcc7nHlRDRkHERqhb9lbeB+1yEGHdaVxW2XqXM/NmQAEcX0RZVu+ObIodhyHrI3ZYEb0KuD
4k3YUb6zyFEFa3fOHcymbnPnh1O6dgGIyZU1p9k1cbvsyUpaluxm2+3Y1XJSGrReF004bweSfLdD
9v/ZO7PdOJJsy/5K/4AXfDR3bzTuQ3jMEQySIZIS9eIgNfg8mc/29b2cmVVZorKVNy9uPzTQyEKi
BKUUDB/Mjp2z99qqODv20G8WceA9y3r9OfX7+MNg53ejq08p1W5L7MgM+1xPK6yZYJ84A4j8cSzs
NtpKstbPxEYaNFIbdcw1P9t6lg0PpxlL8odcaGfJYFUPbDr1p9Ip6nidqrYk41CvPsZCLJe2SPyV
J4hSC4TbT5daTBal9YDUkhHMd1ohEiw27TxTpdF2zE3z4kQAM9ax7pQzOH3KgXWLYPrUtEVFck0z
5/AzLaTzMbH1kWPcY9KpdwunZQ1hrP6UZhKxzWQO4lASwzBs5sLtLw2BNB/8mmQdDcH21tF8EeCy
Vd52BpV90eKuObFgz3u9LOfDqBn+QXXZuJlbKYPOtPug6ed0H5eteBiSQX3V9Tw9ceZWJw4Yfv4X
Qqh3yiTqE9e1+If5mu9jG3knXWuqAgQks/Hj1NUS/VqYB/posQm9Ha5TfahOIW/5/td10VL1/FBC
8qmL7d8UVLouwa4/VkU2eg43Hh3/iNOvfk7shIWh7kxqjF9/zjvN3Nu3EwwOKZdNehz6u+priOmZ
tT68RTtbKgyEuKzZ0MefnSlkwfj7H+bqusHlJITtp+hCg3dYiygCj29G0KqK7QOxy8ToJKRu/Pqj
fi5kwREhJKMWp+HyE5y7iXy31iZdHC0xG5dyaT47o5+DAOqqU+viJfzbn4cMD/WbQWsH4/+77o4B
WaUq88I5KgwuT79tQSVKkATzYUs10iYzl/fXn7k8eT8+I3w5VJ1sKjY3732xPuON6Ji60WCBBsu8
UNMpflhQ2YHLyWQPtIFiWwFR74uMQkvZPn79A/z8kHqOcLjOWK1MMNbvvjQx1I0+5Zk49n0i9+Oo
WYc33Op/4VPQoPoCpSoS9XcvYA7HvQyTVhwjek/7OSmZIyAu+4uL+WffhQMlSYSgv3nx3n2K6CxE
ZBrfxW9oQ4nEzYM3X/Svv8ufPJbwQCydnAkbW9v7xyRDj5bUSeUczZCOC+waHophJpZpM4edcenq
aVB/caT7ef1iTWc14Wsxo+djf1xJymQI5zEX9pGJnvhk9OC7lT5QivQ5/MnSmxdXZ6t4RH79VX9e
WQCB+pZh8G0hYLz/qr45JrqqHfOY9bzdYcU62QkUf8h1vPOvP+pPviIPBymu1OBw2d8vlm4+Sj6q
MI+TjGHmMvE8Kdylz7idWLGXExwgtb+ZMcDKiayCfxlogmgRv5cADzqRRzHapWMuGrkvC9s65LoX
7zjo/OWbvrQm3r3qyHAZ39m2S/Drz29a7ElPZz05Ktn6RMIYhQP12NXzaz0oealSmmyrcKZMnkbq
upFaq70MzYCgztZam8NF5bzkkdl+NZhKUXUq8I93Xibq/C8etz/7SWl9MB/DEkmD5t2GUoI0Schn
5QkvEIoECdlszzAd2S8H1FXYKXzK+l/ffuPnd5f8Bd4qtmcSPun0//iIR2SPmSF73FGj8S2J2LI4
P3T0tJnhGmyZcR0uz3uaGJemz5vnYXCgFBPXOF2b1kTt1US9arZUScmuY7Qer3/9A/7ZNWGl5Fkx
LO7de9C/3iAeGDze+kJ5FN26k342Is06trlVouhocF//+gN/evfwty5vA60cHlGE1T9ekCZpl6J/
VsfBDu2XVk8X22ZT8phO4Mv/bgmxmGnpcjEoQXz/07PpKTB0UeOj2oym6S4tM/+s09tFgohy9Pfx
2Jfpf0bfCPXOZ4Am/67x/+lWLx+GaMlg5s2O55g/frNiAWa1oT4fRehwsERpz5PFi8gp8deX0FwU
5z/sroLlcikeHL4clop3D3LOIHcCozhSQci4vdM5w2FA8toueyTMT7WnOoVeTeCe7Z3jMcZBm9eu
JVGlL9tg1UzXOMnoE2gjh6WApKD6WblS7nVN0Mqi60UsWr50P0Y8p2o3mtF81wFuRb3762/y88OA
DRprPNQnB+Ple7NAUs5e7RZtezTV7K3Hsq9OxRiTSafPf7vqwvjKM2C7EEgMYjLePXddpJvdMMWS
nCZhHTwTpSZY1wZ+ujlVJ7uc/rJ/uOxe/3aXbLa1JQgbAw1Qav2nu1SqwoJe49hH0Uz2NyHM4Sjt
0H96a4gIt6Wr06jceazQjv/FS2a+f0RwKpjCIr2HTybBgz3gx4fRzsMuYfSQHg0iEQu1hqokMsZs
QvVMz/Hleq/CIOJrTe4PzAo/qngDLRmhC+1m4Cmmmc5XvS/oIqps6dc00l0OFj2Yn5WCO3OQhWjB
KvL337mkTJKoW42Js/e1KFsIdOiQ7p20VU9yebxyjc1gN3cSptwgZ/LMTNFOd8440Rprw4y+HzQW
NvqkGfAme0zzsxtHX9BcOrDJ+5Fuw4XUJnwrdiLuqtkgZrDCnLaii02gkw6qVj/TlibiFVlZj9XC
lvUZCj5kq4XIOK6ruYGzX6rkiGXXCOwhd8BE9kaM3RgTJvQ7et/6MFYvyHZR4RFqhgQp6GsjN76O
0stoimsp74uPTJ1m6Bxl8R0Rw/x/V2tUdRAVLcodnuYw3osh41SE8JrfVY37e/E5ZMB/tn6+1DVN
zbsWl7kzf6dbnmDANyLmSquZISizJU+brnA9i/jOAsJRnbOoGbr71mq5IbgDebsro6iza6V09gvZ
d0azNXRBRp1ueudIiCq7urXRfp1anW8xWqmj8E2UvX0jG5jUgTvm3OZJT/iDfHXnxRn5cT+gBIMo
mpmpfR64mgMdjZ7eHBEu2bQVNXCLNX0QOlcAK2iEe8UsiEa1Qv5GEDKh8arGhQk4pb32YaoSPrrJ
MJYTflLatHDi3GrN23KEuns1Ei1u1xmPS3zHMBjZljG7I9YWLbEPwyBbl+Fut/AASFYeSclgCXcw
k9fHEvW0wBA64s2wh9BALDlpkEq6CSHapZI5PS0mnK3aTTlnWEgcDIWBS+uAoowS7OUOZygPWBnD
trtoiWRveKsD6Nnz9KlI0GqIRUXfjHG+NZ/Q8k0exOC5mr6D6gjvPDVMSI2WFpyT9/wwVjwZD3Zq
Oi9JGMch7soWAspvrxVgbWwJyzszulbqvSDEpvU2OrPxYExGnDDPTOjNm53NMi6Fw1PUeIKTWZw7
XFezXXrmVtr2r3OC73c7gRMnsmMZzTDUfyFeeikkIpvazqtc+6Uw0qUTi3gf8BAUyv3EnBzpyrL9
uaKnyRjTu3LPAClRTmZ6MqXbysv09lT4Ea9pUWtMGvLZ5sLa4WBbW/xIUXKPuIwfxNDpnWxBJLfX
UhnN9LmfXEtj5uw6WXb18JCj7ppy40GkaQnHTobJ/M0jmlhuUq8x7fvZqOkCxzO1MVNvY3QL9mPG
AKgbY9oVPCs20xy4zXZnuR8pzDM0PkhuKqbxeTJAtoGSqQp681rupMdctnTr55ym5JYOmvJoSYDE
Oxb6m42dDnnn0SBTpD2Mv5UX/18Q8xeCGPCQixrlV3PSsvxGTtoPqvHf/9Q/B6X+PzhmcnBgHGq9
+UL/GJS6/zDpwaAAf5uF0rv4Y1Dq/8NCZu4wkzOXoxvMyX8NSi0SIHyYlpzqPAeW5N8blBrmUq/9
2/6tkyNB8hXqnOWoCBLzXcWAo87HWlRi/NI11AKLDwM5ywT+a590xlRvMuTgFQCjoSabUqOvtBF1
Z32bEH63q0IlEFsRid1MM3EweK2wwn2cFELHJ8OnulqPwKciz4wei6l3gyTCCTXYdncDoJkY5dHX
QsxoiLCZyGruTTTym8GAE5FQXmSse9ml5clNJxgNk3Ofy8561UY7nE9Mo9A32MLswA/4dvloZWHv
nlu1IL96fBawiezC6r+mb8Nbs0UXKmAQ+Gm9JcmcWICMxEtL6lYQu1b/TKznyKypHwrSN0nBWWqB
wq23Gff2QxTmBfl+ZlmBY4G49mjEMIrJoy5VIBOiDA62cNqvrqyaD8LuyRd3u3hnTlA7qcs3iZsk
AY73BA8ibf0dwoiHmTj2OwG9GM4E7rUbLCJhsYSTJ/uutDq5krZjbTpDe5kym+hvPS1AxxOlHKjS
tzYNR3+w+B7ZFDQqG2eDN6q9Gnru3Aw+8yij610D8JXfcOqH5/ikAG59IG00fJDdbHrE+nTWEppd
O/kpb21WZuxXKVhPGW+g5bsQLl2Xa1APq6afyqPwK1CiNXLEsgfXuVQ2IbPhGZNh13dobbWojjcu
nvhrU0Y2ROEwYjqT4Rtk8kK3yOxGMppGVa5pHhHtbodNuvXmMNwT1Gt+qpUFY0G1mnrwcxdhN9Fh
KKRsTUfOnUivLxFNu8CFNj177AQGuSNltd0xG5n19hBHDsH0RZqTp/MStUpG3DloMY5DQDhhVoHZ
1DY8Gjh8kx6WGwE65UDv+urF4Vs2xsLhqMYUrNdCMKtwDsSCNExqDhxludIsYECOOW5yFQ6BnLwa
yIz7kE3OunDMQ9TLG2f2UIjBjXETosYb1QQ9Eef2VITEtZXbksr0Ecbz/WQhwJZ8zDYi7QmP1/xs
6KPaMkLAfUdcE9309tDION4o0aTnptD0Q+0g/+7CxjwuuU6rjHJ202oEWRVkJx9tWknb0avgBZDk
c9AbXk1T5OajP5ufy86zA7yVaN3jTgvsLh22Vel2KDwtKz1Qlb1KqokjpLbo1DCZwEtW6BtZzzvG
Z0Fro6KyVc310Zo17D1MZ43ma6vaSOE1xvE3RzWf3Impq8/0YSUaqKVorTMPapo3rqEFRufSmUpA
gXO9a1L1oUvIgjGqxCCvxYHmL1Pjjp8+PaXOrEkGj119QODRf6vzel57MZAgl5dt35BHkblskGWk
un3VNIdydD40Vn7NSAsDE0Jd2utBaqqHBOBepbf+0Y3Ga+snBw4q5trT8RymXP2IICcPT3PbNDtv
nm5SU0N67eCMJRah2wyhwhgZ2k8CLftqhOeyNor8W27rcmWWo0C2HyMy1tATN4YR+J1oVw1jZVh/
3g2MFwhCxcQkyfMhepDsca/3McMtUlkZjgLgoyHSGiX3Q+yoe1ossD7Eapl/US60QIp8/yhYLo+9
ZGIG1ym9xH6X7nv6KmveCuM+ipt7JMmbJWDAU1V5maC3v+TLapb1UEUB0rbaCcy1fU3MRhyruosD
bhglzVT7z24Tf9K1lnLGnL7HXWHsI7fliJKQyYO+bQ4cBpfHnoSCDTJE/x6nTr2KlPAPZIBfQyHv
GYPrW5YJ71Sl2ogkH/r3R9aVfm0SrTGsaqtLL2DCBxwJGVpBbtRWr5qeiZYTX0mE82/kpKNuwNFp
p8VzG5nk/fr97TwV2xKh92pKa3JJyvbaCnj42pIN2OvpNrUyMB1aZb9AHrpkVszuAJYfEKy/S9Lu
IUeXuTULFX4Ys/EG4ZwMJqNLH5G1PDowklcI3F4g3H4SEe7z3hE8xz2U4xztfWyO23aU2HXTnW+S
xOKljY3YLWp2oye/lM7sbBypWlwo5kMdusBnkbehmcSAc3KaUb/EhnXt/fqct/GTyEwMOLna6BXg
P1baDYZuBHIE6aCFhRTEWlpr3p3XWjtSa6frxK1b8iIj4IJ4zj9nYWR8yhHVkoHsLmhUQgFNSFHu
PGyGJjtyOu62ztCYJylS8IBDnTA296s4yObcA7PVq0NcdfuuTo9DEma7LteTIPK1xV+ubdnM8oAk
R3fljTZW7cru7S+AWTsW7ErzLsAZ7fu4ABNP26S5yftEC6AjVZs6deLXehKQr8z+jHeHPWHMHw17
2JdhdeMPio01JabFlN2HgT5ok7jFl2Eq95AYPqVulm8Gvg/CgSoLUAUnp2G2DohNjK0dh56Ji8hR
l8mxiRQnzahe95zCTk7iQNTRrHnV9pH1TKRTfaV7lJELyXC23ng4nlEuWuUdhjAsAZVE2NixrxEj
gdG0wnUBzAEhbl/3ZzMqQ1QeJoeXHjgiOeaPsTYu2zNxPtWS+eKRx6K75hNijfJWj+phWttzbsOE
m1XaX0ln8Q5+m6njNFiP9qTXr+TaayR7FGgjto47Wi3hkcaIOceu5mHPPmtuhs7/UmjDnRG7CVSo
sbu2Tnk3lhqWuky7J7Civ82m5GMLg2nbT6I64l3/6LXQJ2GmHU0N8QuNyzcMUfOZ5dXej8YcvuBD
kxt0UBIHjmZu0mqIdyIXycrzwH4WkH2DpB2e/ShqN6VOSkiEWukJkSqmt6H1voveidY9Y3wgkFb+
AjiO9M1RQ0jSe89W5pAX6RXuk4uueK2FgrRLN04fyqjU0VMs6Eo3L0gZmgietpeXiBsGgwzAwZbE
ChZknx8v4gSzKUD9y+x11jX36vvl8BE00EZnEn/J9cyBB8CWTUyEUQReIgGHqlraq1qX+alVqtqn
PXHwTNWjG8PM910Gr1tzXNievV9dEUc0Ectt3N9rDbBy5YrmIymK+6qbp4ehjQhK8hNStn2VJWcU
vF/h0n5hdc63DZLFNWe4/jFJjZMgFHVX+5LEKERem5A5/U3K4RrEjzUEsWPSftGq1ERpYaHGMZ3m
nBqtWpELNp8Le/T3Y2VMazduvuRRsYRb5IlxV9eD8YEFskUwBliPmK9ujPOdXUboKgo7Y/NqtfK5
YXR5isQM7JVa8EkfgS4HlZd7iBrs2cIaaBmvNFTIw0hKwooU2eSrEDCSRtt8Q98r25r+Es7JhI0C
eMBgpDTIt/q6tMzbkIMKbGkI5D0uTUb1BZVHQHbQQHRNERr0JU8SjQS+5SH6gEOOXtYNhVaAifQJ
jt1BmONXxlhi19SuWhfMyzY9eeuIUzC5qcnxV2ySO+7a0UnxXvmcZNc55n/scf3nobOxKKolIr0O
yUTLKyJCsb4EsAf3sV2CSwvrDjG6ke8thAZEFqXDkeTcTSitSxqnFjIhQWRTTfJDEhfICDvmTZnr
IzOLt/nQyKuMBxsv/muPg2kLhavapEX4SNcJLMwSgU6m51rEdU08iVx5A2kzUsyksDX5XpU8d4WE
qMhgzQgAptZEVA5r9EUNy0nikAonCKdtYG6pLP48YhMSFPhb3eMSF379OFVltXF1H2VQUpxGkczr
1PAQ0U2Uhmjb7HwVuTV7Yl7BoravPuKSnYisL3nZP6KqcW41oe67gnOK2TnzdkIHGci6g0A3x/jg
HXmjyWnYSqWZTwzd4EXnRfE4dS0NFPhTwTRrNsMp0AEWvvo0ZqAKPLCis1aox6KpUUSh0yLTLEy+
ZpKgyMlV9wrx5mbK4T/rdrESkxc+ukZ+buLevkgE3UHflN8pfglEiVvyY1UVgKM0uaUDUsc23qq8
Lx6lnSbr3Aar0djEdto2xY658NpnLc1v8KrhHBozwOW6Q2SNF77qLcwxn2isXTxmEwQzpJB+K4xg
zgllnYzav9Xr9FJOc38x9SoA+z8GqpVLz0SfL2bqHzXDg7wtAHe5S+oRo7vxzNT3a8V5Ize0Z9NT
L1EtsG62/ZljLsE9aYayRh1CLxs2qNJ2Oe5gD+OxIVr9bLRpvW8yedck1qmcYNr6cUNePBzBbV1z
vEVMZ+2sDqpb5Rh0q9IThFI20FQ/6pn36LixtTArXia3/xL20WtVwYwjr+e+727cKnys8KxhrSyj
z5pmDihp80NH8HIQWe4ZI/AnDyKv9P1ql7E5rszIqy9hCGxSK3XjbNugLkaqM61N9YBIPVh8AGv0
SxZWI+WZdteLZsCNVkyKLSEN+brsBA3SA5xos+e1B8kT/HmW8TcrG3lGwhEisWW2cjXa+eJYcIrn
HLJPtSFEubiwZdko5iorp8CrpLs2Y1nej8gq94M2NfifRbZLEy3Ci2qS9RtUGUNfE7R/MNH85JBT
N49j7+U0OuPhQFWdHXwSfHa2X9rbelbRadR7sZVl/zBLhaK68m99jyS5MtGM707S9icVJ+JYW57c
m/mcHfHBzFtntOWDXc7VGmfqC2f49CaDjx+AQLlVKsLA0FbR2aJjF/Qo2G9oGZNTpKZpZ5HvtU4H
TkuDay9hXK63lnAdQ6tE81UScByhGwRlyrwOD3K0prehMd4CRGn3yIvr1NqYJGDdCmTCezefX72C
Nnxhuoh2c64YRe1N2WOMk+l8IHoH2eI4XJDfUVa0MULUzAcwqyfrxnPRfRYxotzaKSmDpMKzz18P
WZ92IocsMVHucerf2mZa0hkwA2Yo6TYGQnegbjwAyEOpnRfDdgkE3bCag7UpnHKTZ8kujaHPzZp3
hWZk7zgK03GxpvR5yHyfStrWsxu2anahkdPCBdjSqWxLYPhZaq/N0HWAnxaBRst7cZ43JxfU+Aon
aLJvM9sIpMSrg5JQP3VZ0x3byvreqP5mRoaFTzH+ZKrkYrC6b+AEFHep5DZWmWD0nAHjyPMx0FCV
rURF7HKGnvs02uldYiJuJFziJhLuU+XhlqK+hh0FxHTVTtO2NHRiSeh35B0Es9qJ520PbIOJYI9o
Num+qapGSdjdzPTv4RCEdLgtNMHwVZlnkJiiFQSakdRJn5p2jdUGaItZlR093MdVjh48q53Fo3Ic
eVMDEC5odvqONdIx5JoC8HVw09fEdQ6e3dxNKK8PSTtDDGmaE0v0Ux0O5Rb6+oajFk8yXf6gG9px
xdugX5TRmzswtLRRFJsuPV9U28Z1TjXQJf0GO28WNI1R+hx0VPmxgdeWrcZx9LYmPWbWzqs5R4QP
REO3ISeAk5dHRB4+mXUHP14pUP10BNZGmIzHGMIC9Jnytewq/z6NNG6k5+yasQEBREjkI4qKO1f5
JHLVhgmcUd92reOubCkxm1Moa5CC3HnFASd9IFzjm2c0l1aZp8wTLxj46Iq/gCfZ9Z33XQ5zzTE3
mTelodIAuMy6ScvASOt0rZrhe93JLMi17HMMk2nTLK3/ttYC8jQqmioevRKV+hANSCBfxWT4rVi1
PhNQfCdjFuig7aWYkPna7i32ZfMIVJ6Q1yki+HIcOJQPzSz5j9jJEbwTKafXEHpJ1pDruHOZ65M7
WxgnqZPgkAKc6Kcs77d0cVDg5L1DvpfhYsE35qY/M1GWO7s1c8zXwpaHJG8YgLCqYWBvDekUlMZN
jKaXirx70GxRtNvCQ+25lVo2ysBixFadBGeEmeXD7JNtSq5IgwWWa+SAK5VRr836uccC89pmk5t1
5xAfMR2L38bN/939+t236vJSfGv/1/IXf6G4YJ2Lu//48Zftb79GGrD4QX/4xebNa3Tff5Pz9Vvb
5/zR30QEy3/5n/3N//GfQreYvGJ/0YknDIih7A9oxt/+0B+NeN1H+fWGaDGZ0P/uTPVxpi55TG+W
o38Zld44joZY+uKL7/TfTamC/Cj0HK4A7AnHkwCpf37v38UTXLL/o5gC0sf79jvCvUXARDWOKNN5
r62ThkibJTfyqBwwr1i9IwHxyUZwzwso7OFZjwoXE4NTXZN6XpCmdN4aDzNAUPp9uiFlWcdBSqAA
0KMpu429Ls1WQkOl7btyN/mJdezKnpScgTyNteOhzVlVoW+zCWA+IS0TcNuQjxW8WUYFq8rMz3Us
s7uFQLArdD/ehUA+dtCLqN2jAsjUkuK0U0ksD4wGxE3fLkutamMNRTmz71UxeuaJVOPxc1YIYuAn
JPO48vthl2pL5VBW4bVqbAh6CekYh15/zTJVvdAWIO8mgw0GosXrKCCZKo+MAoCVTeJ2DCePebTw
c3gn5N4fOPfae1AG2pcltuW7Wyf+rZWW3gFuhvwWTXjqQXPUxl0S1/2us6Aag2kdj2nm6gygs3Qm
4zA1v6U6uLTUwcNAt9HiHIU15BLpZXRqa6V9KQUI6pVRV4xQVVOS2tl8IvS2uabjYpeIveExrrvu
g+93E0cMTcnXxYfyiVUh8+kAU3MK4HI9rSwfCZRXIlJDarAyl8i4GEAEMZQmYXINM/Y+MO3xozAF
u0pf5q/4/ru9v6TRGUsunVoS6hJd3moqco6Z7OqjXDLs6jAfAsIll2QLrzXXknMHYGZQe5L7GWWf
OPXSUOMq9fxtS0Ke2Vr5aYbeEoA1FHzRJU8PRxYZf4mj7dMlbm8CqvaAwjT+mHVJnHFmrC1K+Kmq
NoVwUoNGAPoiemZLoF/Cs0fLGigDFGwC//q38D/Y4uE2VosoNqJJD4yCmMBcWQaTTojH33GIApWo
8deC/MkZZNdpXN4l+GnwJ8/uOZKVWjtq7lem9IqbutPSs8kIag6yt/hC+mrsU86SagiJzCTtqY/s
VzJGFgQ4VgUoZJyEKmwie1UrZt4UfdRhXmlccBP491E4x8FIpGIdk60YE7IopHNJcn/4Ui4ZjLqk
fTSmSzDjAA2QszppjUrR7WVW3JWP/pLmqL0FO9KZJ+TRX/Ie6QMS/RjrI2Sdt0DIYc6M587PQ4q6
sunvjb5sPkvkEQEcOuMlo9lDyTp387XFneDtbYpzSEqeX2HKIWPWfwunhClBUGUfGtaTNejxqcGj
9krBr8OPZ5QcBa5UJF1GpYfXm/TLzMFue0Bm4T+A/qno3b1FZVL0ASuvlwRNb8nSRAzgP9L6f9V0
cjYFhu4boxfzN6eWjLhaMmvKTYhRGNo7JUaQy5SdlZ6YfO5cjngr5lb1AXpdt6axxcytg2l6hljE
mbWT94j/iARtEt5nduFm4RXZG2/JDqVkJrZ2yROd7DpZ23TAN2rsmmNWGe7R0bE4q7cwUrnkklZE
eFHULWmlmk9u6ZDbydUcyDKt3mJNtbeIU9uV+rO55J6qJQF1MJcwVP8tGNVdMlIhdDQXmmEoYvwl
Q1W+xamGS7Jq9hay2hh0ulnMyF4N32JYPY1E1uEtnNVGerZvdKT66Orm9tZuyXGtHJdmf7uku85L
zmuaKcim1Vv8q78kwWpLJqxY0mEbwOzPs10aN9ZbeGz3FiRrOZC8Ax9m1W1MxnW2xile0KAYQyw+
2mgGhl5/iDKAXl7mjzR64V0UWFDWAgSGvbAwCNzL7/2FjzEspIx0YWZUht3sJr14iEqn37ULWSNB
rUjvQi7ADW1hb2DUhku98DgULqNiMyyUjmrhdehv6A60tOntpBsLW8rOGwHfw5bkX39Ub+CP2bXL
TP/kzRl9bho1b4SQnklwehtOIVBIkgKIBcPlBTlbXkWR61dhuNEdy+KEfjxThyEan6hTy2uD4vDa
G20I8DxJw6cRPf0nkoA8GkVuSUWLCunJK8VyEhh5rbykLu/0firu8NEC0o4KEoCSzEbgxTCFMzYt
UOZrLNvsdsFUzMmlN/2eZqTbpBS8RQFOTO8+9SIjObqF9LBq0W7xqvs0nQzZijMmQgEQoTNvHKcM
OcWpLvxge1IcSDobH6jlPHQ+oL6+WUojFQ3QZLHrtKZCnjWHkMLr+gMTJ+BlfPEvNOZBsM3S2eFL
7kHuNOozsadTBaNRU/vIyGfKxZmWCnPbTdOFPT4th/WoTwwFtkm5h5hMvaAY07smJxzDaUzrNqwY
3BJLl4XXkchWphYmQ5UqIoBAAXubvb66i/D27Zbr+SCryTj7qZJ7lgt3lzYSImM2DBxozZHRuq/i
r0Dikn0ycTpbyWbCDu3o3XycmUrdm5kcd/7s+4fB6NsnGVbF3WA4w573CZwFokYM/jXMX25RhA1M
zbO+Zngfc5q1/OZ+tPSCEWpq+cGCVd7EDmjTtMntW06aIQQ2fzq0bIyIeczxUvreF71K/C9GaxEt
4rRO8ymhpfdZH8Ps0FZavUNzqnkMMlhqePxiNmnSRJzAgtmxTYY0u2MSMn6uSRVZZ50hns0q8W7N
uSw2XbwsmphRTBhr4+iojZSmWX0oZ/8Tzk/cd0PsxTUuq2aJKiIEMmawMPrPiRZmHxBgts2dgKnR
7i0X3+pKCZE5WEwBE51NQT+H5rFRkkkLfiepl3k9Vx6myPxBNhHRLpYHqT4W7rb2hRvEWAXDIAX5
qkhOS0+dXBIz+yU806ktJ3kx3zI1MXmCxpQjk23a8jC6lLgxyBccmHNGWaL3Rx5ZUzIVGkqs0C+k
2z5T9k4fGduWX9JhMp98NAEPRhPVR2y0D+QKz5vCaooDrJGacEgyn91quopcwdDrv9tJ/JJ24tnt
x/4VuxUVhC3RabRO/+z6WroXrpffNQZ0C7vQztwc5GgSYkSJKPC7pRyyfLu6yTjH0o3HHdcn+V5W
c3dvOWM2B7TyaU3VkqHEgyd6uSmUqe5jRb3D/Gl0Cu3/zrkI+oGs2up79+NJ6K2q/+OY9P/U6QmI
/C91TFXZvUuBwke1/JnfD0+Gbv8Dga2gj7S4x1Ax/+v8BAdgof7oMBZ0Aw/Aoi/6J+7B56ik81tI
4BkrQLr8Q8Vkw7+0QUdwusLvg8Xu75yiCPd9d4qCNCEMi/9ZGPawhLyTitd0l8yQYu7WpUtLkaIV
NPGQfS/5liKb9y7m9JJ2URSnPIhWfROZuRbkHIi/tiBZqpUbFWYd4DZvpkOsGjpFMFbEFyVN1CNl
4pFmUdTzuaI3nH9MlN2cq1bpX1Moj/7K6LOJ1DbMuPNSBA3WLtFE9YjCwkUJ1PjDcGSUI8cbWYty
E6MxpWyim4l6RmQ3ixY1MPqwW9GvO+vERkBAr72IJkqpzDUdjs8DlTyrdEzfaph08t1Tz/iGEYAW
Bswxe+t7YWxuwnFB+9siTm5yVMqHPu/dvSZ7eRiqgqBOmZTT/dBoOzB85roy/Y9jCfcm1kifCoqo
Wn4qZpsfJ4flgBEVc1es3rFvoK1cBowGUJnMgN7YV3nKkAStvcMWS8Q2bWb0iQEEYjoqK+48V5ns
co5eZuIcCcFr79p6TMVpNFznC1dkPmXA4EP5AF5SHTBmt5p9cmU0ZZtUGisM8GKqd9Kr43xjTiZR
4KmdJ3a+dFw5l5dbxuPFYABkj+MOll8yxej9ESHUQ++eFA12ZlWBQfVqgjWLsz5li/cjiRP2YBRI
BYYTSZgpIhF2XEwVb1Jk163XNdT/58EyjWtLuOwdwx1t+kpVXy/UY6P9Poe6OVoXE8p6gbeaidmW
BX/RjKNW/t/snUmT3Ea2pf9KW+8hgwOOadGbQMw5D8xkcgNLkSLmGY7p17/Pg6x6FFUltcp61fY2
EjVkRgTC4bh+7znf8T42E/5dmOfBeA2dMj+jREYEThZYlDDVUNkppfNtA/XJHyisu51JXi3Du3y6
6xeG3cQzZyxLWv/bpcljCBBCnAkgqncxUUr7NU3zQ14ndyJt5scBwmbKPKuwIMt3SQXmc4jPvk9Z
Hkqbqx1aZAzj4TXpGRYkqZ7K2ez27K/9e201xWdraIW9D/LepVPf0nsbfNCZm3jIOhQ2pA2ce5sB
sbTj4pxB8xFHWalPSSbHIVxr6dwDHWQmVssm/hR30iQvVZZ7ZHrGYYS3uPV4uRuixZqDAG33UNWD
0JMeqkopIo8mmQ96K7dMkhtQWNAotXpmJSAOTyNUytt0iAh/mYdCXiOLX89UYXQ6M+JkcnirvEfU
YyaSAVXEt25CU2KrpHuNURIuxZxHn6gJgj3siZFTpS13eUskmBJe8wG5/i0AOedBr+y7SPRk8pg2
krBW3KwZB0oe2kPoM23bU2hyhpZ2Y36txWLe1U4ef4xhXF11rcQbP+bFsS9oSS5EERyybMwPGCUj
wM5N/8WasCI0LoFRsTSIjIHMcu3n3stqmXeVnSG4Y5R+na+jc019yKk766dXp62hBGb5DK8wta23
0tHoVAVFI95MhWk/uvivdwKH/FfD8xl+DlyNfb5mw0kNxWfMSAGKxAgHpUEseACZ0JVPQM7mhJn9
WH+WPmk/jGZjc1PnnfMrs8b0UCGk43c0xgmWAlZ+eDCbVo3FaTKRIOQzYjgf+PsOOsO8t6vYP84O
ASIklDJtUi5DicGJBQtdDemVCBL1PNBCCguuz3M/tw8sa8bz1nIdTHSJnDwKjgbpy5Cw7NY7+52B
Lz6Qhf9lhj15HxR+ehyjuvpCbyvYFialz6ZB6OzullqaTCnFKXKzx6Hs/JPGCm5zVveTMHT0h5gW
C02HHYXTQKfbpE+xzA7aN89r09sMo9qmVqb9idxenUKhkLpOQmZbnMrOm+NPZEyIZn2saZyFHCcn
cqv7iriLrL6xiLrGROfNn425QoFj2cNXCKx0sx0gW3WR9Ng2LPujhdTsbhW0o8bZX++XygGApalw
FmOTq8iYzCdPdGse9uC/231d9/GuJ9L8HTF/t5Wzqh8zadSk3k4k0yZ4DDZSDPFXZinmsYLz/GZz
IoD4ztLarWw5YTIsowuGN5kIJGbn94FybTxIXTdWu8Yhd6S9l7EAO9sGzZU/Ocm5DrqG4o1xyoBf
kisbJMtv6YJgx0F/lIWkqiew6BeiwcDVlGE0AxcBTmud4NsuKsTm8FtZog8TM+F+tmPVNwi2stCw
2+4aWsr0UHjGTi15QGSbBdIZYVsSnQD05jeJKdotU6XsU9GP1nPWF82N1/gIHyfRI3Nwk+BRBjOt
Qn+YT/UckaJeR3IirDw177qxyV/LoG5fY5/4B4Zt0UuTR+mVmoE3JJO/fhCdXHbEAmeHheb7LlqA
tZluBfhC8mlB/cElHU5VsY6o2jz1AUASxOJU9tXWSBnGuQ44Xfor5j1hHAyRPPob52oy6IASzbpc
OfQO8zDtiMn2a2lzHYfpo5yZmjkjkj4kbOhbUaWtZ5EK97PF74edHFXpPQ5q4hMyM3hdVgcdmVx5
0PsVjb1NH/fp3k1z99pLmwa0/ogQlXgRBkFxRKNi60/zNTFq3b4Hflr9j8j//260gO6eavbfi/zv
f6sq/fB9r9Lf6/y//eD3CtmT8MssX3jMEWhW8Kd/Vsi++QtHQvBptG1hnF2GCf+okK1f+Feub1Jc
w6tE1f/PCtkOfvEw27ueQEBwocf/nQr5W1rQDzJ/8pKkxIcgTAsvmOAxQAX9A+SrKG0c5o25HKHM
5MtWafUtAhxdy0TcwTvkjrBwuKO7cj8NLk8OVAHdidBnYe7XtkMZnRQm0hEIRwWAGOBvxgZgBaCR
4HND0Pjd5LrLVbkIcytTNYsNgnMkEnSb+x0TNsl2VZDIati9MHbeujRkL+KksnZdlqwHg6PvS9cv
3XnJSBfUFM+dZ6zrh4h+b8rJ3kt2HeO9TEc/tjTEOtSEJjQyHwmL6b2vGa4vzGU1urMayyBMyoYE
xFLN0Rbp7TFFufabIUT8eaIdfTPzMx+dpc7UNjACeZ2AcsLO5/WmoqwNehxzTmztamNy7gM/Lq5G
OwBxXifDzTj1xkFEGagtk/TlTT2M886nK0GaTJyNocNFCWd6+cgSUQUjzwlQFjdo5cfCsT/gh7ZD
8kbIfFMWdnLGC2pXMXE8wv6Jd1bAlZepFOdpDcr7wbDd/eCu5YO5FvV9pvzuDoWktDaQmkk49Ti0
ZP4ahfmUeOi+2NZC3SmnDR2bu8VzqSU6gokyxgPmq/C84VrV8iMMquFJkMThw13EjLS1jCxuNiXB
QgeUYfYLTAlrT2AIE6AG6FE4rlF0Q2IPbGbbRFCIwZC+GNF7nlv7EIjxAp9BOZlfe4MTjizFozfe
l0EBrmaiE0m1cS9BVNSoSCz7lhR59SaWJv7Q0dm+G/vMCYOSLCXYIKGDw3jjoUkGuTkXZxQF0XXQ
ZNUDrSh5Q5rHazpJd0tETL5dXLUgFo6jp0WRzeoaTnkEHhyaNaGbeZ5lj5EiQ1QZvbeNZjmdYhdl
TWb7O1R6hLgrs95G8MngyY11dMyCyNkrt8y/BtP0GTqpsa/hSmHYGgrxyCKn+QGW+NSvAqdCgQsD
7zLdJduStGOdh5rVFoI3vCKhB9Kz37pbvH8fMXFhzJpRNyUWmE1sArzLPnHCWNFLFkqkxGslxkcQ
EvGpKZL20Sma5mbh/IzEVzPiIc7tOjGPYSG75NYeW9YNyxayj7tYB8CF0LaqJN1mpkQR2aDm3GHW
nckyHZwNXWFZxwdXlkssPmALn9M9xf1kI1ITq3TVNpuSOPEfOXNRyoaLgQLnybJyZ3pyeo14pNuY
J+JFUOhnO7zz6ZXbmd7DgHUieZ3lWiJpwkVq76ug1rMexk+8Ph5F5L7Wa2A3yNkKRGn4JiI7wbEt
asP5SB+syk5TbYEKKOo149Nk5iqrQwe4diR8E2fvE8QvZKkk4AC9R+xtjtlbng8dJhJmGpVHIoLT
E1zfIKtgRGPN7GwqjeO3UqSx1r+JlO/HqMHC2FO9ALiHxxeDtE1nPr4PzB9gHDNDf9eW9pDHx2Xw
5Zuqq2n47OXw5dw3rlGgEMqroT6nOHOYTVVRPpDOTNsuBz+OXgKKLUqR6LnKmZyEZguYIbSGjhxn
FLvz7vL4+X893v//r41Ff4en6r9/Ut/W3ZD8r/C9q4v095nmtK70j/7jWe38IvWTFakbG6R1iWz5
rgbw6UtZ2qZnfsstt2lZfX9W2+4vzOgF3BjftC1+DMbEd3ipbf+CWw+0KWY951t77CcNwJ9pAjzz
J14AshCOCXYAKIA6AuoI9cmPz2pPH7hoAmdHPJ3cHCTaJth1e87ImCs6GP/D2Jg1ljAvQXiLMEie
KouOOYFYjI1Da0LssicPvcx3tVPH7dEoaoEQvQEEaW7MxO6/sCX510sE/6nhWH5LZJM8DRKxHI0p
EJcIbO3TmAocvVNWwBDIi5njEgrFa8ib9VvV+81bY664XXGhwMabKuFfA4qW78hdxG0ZaJtQXcWu
u1G15TcHiyd4t+tzQ//IxUidZ+lyDyo6eFE2fRpOk5qehNtqfozREb+UqZgfO6RbpyjXnnm7gdB9
F1tVXp9r2II+Wiqv/9L7psD0UWILvtBSRXUhA0q6NwsKaoUfhpSoTYMjCTO1FcN/ELZ4NgmXfPe0
2bquDXW0x8T+sE7+fF/ZMAJ626Slg8RH3H4DvjYebMxv9EV657qnE2SYzxqaKV+yLuUKfCMKcpR5
I4TNHDez3fG/yRkUTlk7zvsS83MkLvAGHDHxbick3fcmae/PWURRw5TETdaNG8x8aqm5FX5ugxTI
TD57UDh4sNVk2reuRFlcwSa7hVWdXfsYwzfdlKJQj9LxZNfY6qGu8jPfaFSICKGIlXOJGZl1zRX+
9oUW0LtRtaWQGiylv2GS+eZ7vtK+/0iSC42/qYlgN8yY5Mut2aMpfDBKi49QI1pjSMMTC3tBT/ZF
iDcczAhzct7jN4v6BM/Sob8BV/XQDiVTokZHlr1SEeGzLsrVQEo7rV+TSHMkzbEKXpZiehzW3tkv
VYKzBJMlnkWrzx68Eej8Bgm2EeILsJ4rnshvSHP1qiWyfJ+jLI/2VBP8pjWy+KtHIEXKO2ERDaYN
e/bCavWGkdVgdWRubwJ7AEx7AbRCOlHyBn6f5ruRuf4YGxbu7GjUzyWM+sMX4HCMVE1Ni02mlpuQ
URVfcN3gq0UpDiRwk2dNtZwr9I1pmBOPwzSVJcqBmdvyumbMI4/YO+2TkdE14Fxv877TVQGZKBG3
YGPBjoKHpmTFREKBM6BYiXfVSllG2cg6WcAxvCn9Ffk22sHSUc2bL3p+GQfa9ABbDs6kBLG0jMSp
N1I0b0g0o5fLEk4N2KRL3hN/pm92fd5+i1zYuhNdXhVewCcXdAwTGCAhCRb6vQbWvdhWwIXUlnQ7
bEhk6bbKAw9aMGBiBehbQhVNeuB5z8XDu8KXrbEjqUjbtwtqpXUaXOuucsWznOroxYC1gHGwz3DB
Z21cIifwuDndGhDKSgglamwH9ju8VD6OCSDhG+a2ZaTK/WCaLDDDBonc5/h0MAVI8TxaA58aPIS1
QbZlg0Ksg+upLoLrtUXnvxku3Lca7xsGDQOKU6i8PrHvswuCw+DMwX4KmHZLXId3BEtAengBcNkB
Ir216Vd1CKBzPq89d/G0X/tFJfq0xB1mdXQXN6vNjlVatO0el35mtJBB20qXNj3YtO4ecwD8J7/K
oaOWouD3oByUJwav6JAHIKQmGa/Pg9MoriBezseGhY46iGyOt9yM2mNASuQB7QfIXA0kdfOCkbqf
ZN361MObkcdZsUXalKPXc56zooyAUe22oPJ4jkyUoee49jAE21UJe7eMMrTBJuFSSlrQEsYJIE6R
akZRChFtJ0BY2WQ+ShY4FBW+1q6HmmwyLEXTXQnxDPoRDq2zTPRhKd+rDUnprBfRD8S1a27hhKPI
3ZR0U29TTactSyITUTo3eq4a6JWDuaBeGAt0/HqL9LsvcU4TMk0cVjcH6WcGCMELdguRXUlaYke6
tkz5L2teWnRwQnPgM2Mu0Otfea64VekIcYYBDJ/T1I+RcRLtwLCDUJk9YVLsb10/+NsisfV6DBZQ
Ek3rBy+Grblr37a0rBdpuQU4xFJyIr9Tp4zqm07oKKdu1whD3EuXu6socsIV1cTltSHPXu64cvTl
y1SB5gjn1umS/WVnBbAIPWRK/PZFpCjMX6YYdumrc2EuF1LvUmKc0oNMBuc9YCKxy1RbPohEWUBo
qy/IjYJT1zT6YdCa+uEcxezAQbFCGFsdNrKC+kGFfu03YjMnSSUSRtzJcmT7sctpK2JEurD0saUI
2NRrcFVW/UCajxfNoJNJPi0e1qxAA5cWnh/iUIlfeJQCyRmckq+oIuEMD9jMXss9iaqWLaYGqGSR
iEOjz/1SV+VLHYvuHESzMqfNQpOKOsTuni2JEi/QDyL8m8UzfO0Gm5/y70XlmaQwdKO9hwSD21WI
4dYxYUAjMo2xtMfJhxRHe0GcW/SpJcTKsOr2ukfeGXaDF5pexj2wUaUojek4DMupT1SDCzQgrFKD
u+sQLd4rQqt90/Tt3nC94B4MPJZcrKuW5CC8uEVjaH5xSZQEg5iSXZWRlS1dd7vaJtOxhiytLQ2d
FcNuT3MbV7PMQkSA5VEwQSd9SjaYUmVu7/PKGtEMk3uBImXC9pTkuNK8aSHDoiJLdb+4GFqOAcuy
C2PEyjOXPwmuBluud/48eOc+C3jMpXOrpRf0RcpJfECsU98YNC3v0jX3z54VsXoFDGs38RkH+VmD
wq+ZwbnlnrrCE2TeeCDj7U1vOPN7Ievsw+KVHwCgtMV1Adv2gTNctTOGfvJJdeuCvT/aIwFLXfAr
mlHaj1OAgYtFtmtxZG79bulwW2bB0RzbkR76gHnPbxgjSInAVIHoufG7JFtuuF7uF1As1X5VU8Rz
PDXhuk8fAk1ayFNEqF40fRqjGTh45v0at/PymDhLtRX4sfZ27kHrHpzuoTe5rNjy3Z0zl/NnZpTP
Boo1Ovp9f+OnyfpQrosT1p4q94CM5SEKRu+6CVK5i9v+uQ0UM9/OpTLa9WVb3wCwYYvC9wRAP2l2
MXXDWZWdONPYMo5OUPenPFDyurYBRnDRqt1IevMTpssakXfr7wx8glgW6HOxQvJ7iXQIbOnZWHNx
x0MAzYtE8Q/DyD0VKNMeYmxIdmVXR8vou4OvnxD2gmN9jjF3OzlfGAZ4462nlb7N0D0wbHIeVIot
Hbaw+Zh3mU/iSTF8YOJpEBjW0Hs3fI+fm6hdfx3GggzfyLJIxJ2rFt/NUH/MKN8p7xTqXta3lT9b
XeQfMZ8aJNC1gDCQXJGDIvfKw04GyrtkpuN570ZefpyNli6UwLoZjl3X70mXkYA+vIkRyzqogxnl
Sej4eRuy+cfblWxtmA7JcBor50sDiWdnDQK0dGMWercSp4Wh3HvUIcLfRnU/f4SxvaO67qgEU7Pa
LrmZ7wZixp+jlh2FnV/HxtVEKhqp5R3NnmE0Tupl21vkzToT5tlrBjTkKDe2whrORuJ3XLvBMR+x
rxZiFztFhz7Sw9qTPaYRoSQbkZV6TLz2IxE2+Rzvk8xqt6svGkalI4a+OIkAZ9egqA+DmxhsTF3q
Hv1cTS9G3ls+jz1IhqhVRLLF1sEJJGl3ntvVN2nPfZEyEn3BflicVlKEiIwkFwdF6LpTick/Zh49
fKswP0zx7LPEwVqRC4OmlsKPjRQA9GfoLvE1yZS3yTj0r9r5f8Ug68bNK3zhVANPpbLMj7jE3W6D
rzUaznnbLniCyZozT2UOleJstGK1IAbYWbC3A1u1Ez1Wg8oJs5sd3UUDSQ1hQ/j6ZnbS2n+L2oJN
PcqyqSEYcFrMABEjMyhSb7KsXp3QKgBtbOIeEShxcSgL7DeGizx1NV7DxYzr2/HemyKnvGrNjn9P
/20VW9MpYTCNqCS6naOoQRm6UoBXU08h4o6SZ1PaNsVyNsVKOwpn2DO1KPT7dqIsDwzqsx9O/N8F
9j/SCX+m0XF0djjYWxygLY9jtP7vP7S5CT4vGN6m2TEipbLblnUNXn2Vq+o/ymUFMSnLgGqkrohA
djcQAv4KSqqtAT/ydPTh3bfB/QngdDbv4qdG+5S4ol6tIT46M53jTVT1cbpVgYgs3fckv26Io+aQ
2mkSg1OJ1mrXQFK5JVBJPPumEre0Wakq//ZlQVWGvYCyHTigp9/0D5eFFLaIzriMj5VB6dfOPP13
cwrdg4oMnPaATqPcqhIQ29YY4+btz1/9Z3iqvhi8PKkvgMZMLs5PjKFq8XJFCC3XZIGDe0Qot5Cl
3GNjyPhCksVBQ2dPvv2ce5FxErr8/pa2Msq2se6ku4w59DsIWclx0Cfopo2r7OslwoDcTDbav3jD
f/wSddSvQ6vfMk1P/Hy9xiBODZsocngGIwqNYJlVDw8mJ0S2I90R5l1TIhiY+/Yd5/by2EJKeryk
haQkOT2WVfttPPdvjSJC93x+nN8EAj2PLQFiSs8WPIZ//w0aDjpRRd2ArxByHAYPIHgDLamXnhYP
hmV4hLQULPiyEi7kqRk5X1QYI4qD6Hgkh33f6DMYV/bPL9UlWvjnN6alXK7rY5hxLt/9D0vLG82m
K7s2OTYuE2ZKTc5eiuyQqfNmqiLiF59Q8fjytNSUrdsZJWF+HqU1Pio5Bj0a2il4YfzKaVle6mIx
cIy9AMljuVK+pyRx7YqIYA4k8fR6qsDkzjYwplGaet2M7ZDG4Jdvh1KS2OdHteouQLUgkkmiFCfn
mK3zva7j3lNNh6vW3keWCDiAE9CfXw7rJz8PS931wMUDSZG0EP9AWE+E0aZk9RgHO3HYA62aEN+z
r/RRp5p592z8hPlY/mg8VdZK82QuE97Wkqr1aQ5crlZsa2Kusxqa7S/5IxeLv85In2KwRRwpbQtx
0GbCYcpAeCIf8VgTxViGqQc7ZBfjgj9+S8yA/kfzBgEcMew+B4Ivlw/7P53ovwLDWexlP6wLbXj7
bmTTjrr/879vf/u1e+/z38+Lv/3Q9x40tjP2QSnBwv0zJet7D/oitnTQWbps2BfA2z9a0NJGUMkz
xXexrAGh1vfa9xY0W+rfaDmDHPr99mL6HHscIWk6I+R0eGO/314KWxn0WJLx2qbJOyb4sDpa4ITB
UvUu1TVZNnJpSoBZCN6pydC+51oG72hBfK+l8UXpo5KvePs3nZbOWx0i+vmipx+0tN66qOwtu4M7
s6bqo9Qi/M73KKpHLc0PBj+9tbRcP78o9wGpWpy5kz4EumPfDlriD5+y3ZujX+IhMKv7QVsBOC/g
CuB0mb8AGZvOOhOCQEdtIDBbjiPKTAwwpH4dPBaJXz521vDiavNBT5gSXAAMCW7rrI/4HLpHHVBC
PaWV/9Ew74zJpviix4ubnWTU0WWWIxMdl5rq5FSlM1Q9naaaXoJVpc5Ybdumv4eUnrwSgKwYBuk0
VjsmlzVIPBSDl6zW2c12oykJcDXMar6mr4QyjHjX8hL0SjMcMpBEhRiaOgm20pmwJuGw+TxDfLB1
YqxpkB3bEkmZg9IgUZYcLUa9uk/2odCJsyQoJntDp9B2JZTDTaKzaYvR9zQfEzBIRu/h3tIptgZx
tvjOs72XzTksOU72PST7oznVSNCSSl1XOhM3ucTjDjopl2afousa5OGA9eOOmrw/Ljpb12vN6RoR
zXLkUWG/Z5IMXtAvw5N7CeZlsJvvKquBL9QlEOhKneG7Iprft8IztuR6VA8GDdunQaf+8mguvi5W
bz5bOhPY1enAZe8Yt3bqEXWCe4NQXOw95FgGyHRIFrY70oyFThuu0PcQqE0CMUJCA5xdN+PK6vs7
MTTwbWcyi4NLfDEjCKKMkQAEn207w4vWdgKdu3EJPp51BrLUachVr4ORXZ2RvOi0ZFpemO5hitP+
le+jNfpXl4ALkI7NrexEHCqdvWzoFOZE5zHPl2jmUac0NyvU1SImuRnZFZ0XneaMVoFcZ53wnDtZ
02wynfsMNYII6CjWcdDtJRraB/l7VaWux/5FcnSKFnlD8ZMxIC6cjwAbaLDrrGlXp04nkvxpngi0
G+qmHR86I17f2gKB68YomvmqcdL4OZC5c+e3kidrEx/G0cN9Z/YDzir0xLljD2REjyvOakHXBqNd
qzPoibHauv3g5fQMKgMXp08XBRRGdLLg/JychQYz/SoBOoKjLmcyt4vKF7aRBi1csR6ruDV3WMWc
XWo0tC0SUU0HNTZ4EDCK7TrQindlXMZ3XSKtrdu69qcCTx4QZNgnr32UePFm9tXyhO3CJhmyKozd
monkiCaxPKsVQxSyEw4r4Wi0zrivGpSbdN8BtRlOlZe3BtCMF09ULQ1+t46aULZtxE6SNuuWJNgv
NNVMrWss5xt79UqUYbmT5ttsGY2XeOwpR4jCDCJk5vEMxF5k2HiyimYG4oAVgBdtkgfOgOK166NK
hXFjdU27L9wai+8NIZr+nPLFxYhTrD1qtrgMwnhaXOyts6l68ykCK7C4H2Kv5Pw52DhnYd2V3O3n
tbEAJIYDzYW52crRyqenLptj/7OM0RhXoCwLc3I+lFBgW2/nN/Bf9gYh7NmXBWm8yA80WLuOBxdj
1v+pA/6qDkD7QJ3+7yfSN+99//45Uf1vw9D/zpv+7Se/FwNu8AvaMUbUnuNoiVbA0/d7MeDZvziM
TEiC1PEFED8ZY/+3eMyHEUKmgQd3XWvO/rsaEBe0bGByBP2WuPx3qoOfx9FMvUEWYU4XZJfw7n46
egT2gmizMZqjnxZfkzoODoYPuCn16ff+cHX+xen9X70SBy6CJDyXOfzPiR5FJSu5Av45+gQws8s2
nxqNKJ+iRP1Fnf6vXonXCGxTepaUvv7vP5xa4sGgC9TkzXGYchUCFrzrx5Iw5XZ9+dsfiUAMC4c/
L2fyWr9/oREGaVB3a3Nc+vxrXuRfefB+zfj7f/IyDocOj2/8D98RnSwM+M7cHJEXI+bzW6y7OtgJ
mNx/cOlYq5xsvMDxfLSEv/9EMW5qWSd8ohGf/TU7Vr6JGPFfd5zI//xD6d/049GShUfDQAeZgCZ2
/+Dq8cbSN+hkNcdkmnj8quVxiecXYSwvl+Ptn7/Yz52jy4uRJYBrDU0mVfnvP5YhnJp7swYISDGx
9XrYtYC8mQ0Z6bvpM6pMJbYIoAPD31+KvktlQO3NufEP2Tl0FhUD56qhqZHWT4qZCOZ4I2dWyp/+
/DPqxfaHC4rmhV1B+7i8n/owq8pAetZlczQUZ8RSNcsus+g4/vmr/It766Ks+cersGX9eG/51ESj
wWD4aASzc2V18wvmyepcQRz+Ty7dD5/np50JmlhSjwRzH5NCLbBtsveVNgHH5r+8vf6gyeFd4yvj
3Bd4ASa3nxNuYEo4fonB4NiMVs14aASshoYVPD66ul0QoSQUQScgCTrO0cSFCyLWDnY2LLQzY0jX
Daea6aQ/x8Dv0Zd99pIUv6UWBXAmw8Xi5V8XVEaneBXjTeNhIumalUGqhdKdCo7/BZkf3uwcT7ji
iXH0UAk9ML6xXnPPqk9OBDlnBCa8JUaUoHEdDFkvVXCYMtZz7s1uHDK7NspNXsHAGlvG0sPASEgR
mL4bLK96Aq8gz2awTp/biF0ewhXv3RW8Sibrq8nvR0TAmE7q3SIL89csx8yR9rwfw6IMLtERb/OR
6Pc6iBuEOmtNq146bojeR6trVYEStrWH4OBGHQHxZjTvslbhVOlAApUmn24t2bjKzBtCb6gsDnxs
LgkhwShMeQRU3iz2Q8LIIxzho5+hGzLM7tb6SpgE0PuUSNQ3pUEUhmmRWDk6V3Mssk+xXxcv7gQV
q+2R1LRuab1GfHat70Ao0ZSS+Bc3GtEYJB5QzNC2F+51AKd02gzZFS8MzZwr3yBxnebb8Cni0lwl
WdvcuSr7ajJlDVXmWq+ln36d+yl6QrJbM2jR7x5wzdVSWMTjdIA/NPgC+P891rP5MZtROLCjD2Sd
kko8xoVNm8ZNE7C8qjqnMS3dDUC99Da2m+Auc+Pqq2sE4lbUGRdRFU6FwHDiOHdZ9kUfS5LFItJw
XC4ZnmA+pkqycJXJQsu9wWe7agVQ7KX5p2DViq52QgHrJHSJwL/VK4mhnVsc0soyGzAQYxOAIojG
j0nU0Cu2BKzQEGysbu6bVQczKV1ffQLcn2fq6q+0J2sweDEwqIGdkyK6PcpMBC81utdnu6pZP+gr
nDSEbT7msPWSsQZzSkesmxt7EwQ6QmKI5tzZzFYTM2mOc0NT5mhzth23nTRXg34Yj7h1CXygLvj9
iKaYmuRlwII/HuCrZO/BZEESrLiPXK+GNZIGY3HomUA+Tl0wflzx3hwQXAzFfjI6C1ATNuuVIwSj
rk3Xx0i3QdOS8RFoExeSmJM0tBSqmJz+wwhI4g2jmwMSrWAPRRuCe06RJeWaEtwjaTRGSC4x/Msk
zj+16NXOcxRXO07JVsiM7yuA0gDyk2ufeSOEOcTlsjUWHVGYlG5yG4NH2Km4CKDl8A0pm0efstnV
dALZ1kmC6CkbO9xuCcPY36omcI4Qj7VaI3HXa8RMH5t+GQ8MnnTjWrEQ1smvzmQb0y9P203LETvs
RQEqO/5tUED9kn5+4vRyHOrxV8aa6bmkpwLVs3FxwPveQ6K4KUGTzTsNg7gZB2xHMaC/vfQHRDCN
l78yXluvzGDelyuxffE6Y6Arsb8RBJvqwfpQsKjZFRn6aKJ3xTjvzqao3LcGd32uGPqNY8O8tM+W
3dqxu5UTkEWhn7uN5HNbZfaOjMO/8+H0vxdz7z/YoxYuxoyUyMGwz7NiRTFMjj5pvV9oFtABx4qP
7/QrtxFq7OAOENL0uTc6KHWxxpAlMvcfhNsRumsW747DRtl17B/MBT2omDPszA4KbOS1yLMcW/kP
Eaa5azEpdrJLpaWCrj0UZomIGlkcUBNVb13C37ZdjYww1YJ2S4jpc+JUJw6q1SYOepMVbOJ7SIs7
uxnqfTLZPl9C2dz1ra6ra0RYhWhYTBDbVLophQRxytVBrDdtS1cJ0r/ZdYmQehtynMDmxG416jXi
MJSDBjngdHOYfY4LdghvopLYGMbg3Gaxs++x44Zj3VmhA9scdV6t5f3YldEfBHerF1V44bwulMT/
hopvGESeiUgo5mnwzGE1Cn23qs7RqsqHXrH3GDG7x0TKQZWPJdc8qNXezhziEUgDvrUjy/w1EGq4
AtZCPVqrOz/vcU26JjwotFoH0liMm6FL7+zUHj8SktnDAMdogcXiNTXt6dXPSc3yFyRCchXOcQ3S
dVclbXnXGF10X+RvHkkNDGaTr3UMaUoO6Qfu55duNOOj5dfGLonLNqSx1NzJBcAbj8X4wOb+q+HU
kIU8HnoXkZaRJsVLW7HzdhU7jln64jk1RcPpnq+0+bbJurInP4LvYM/Za9IgBg3akJCnUZuqY4l/
uDtUMGAskTTTZsDmjK0arBeCNw55ZNNbWVCG2DPQaU7gZDZkg0E/QkvVgT9umU1DoUqhKcftYKJD
mlo6CqX1oS+t8gxJoTzX3mA2IIFVe7aLXuHlKXGTbxmq1557tUzWXAIbYUjC/lfSBnlsrQkZvEkC
kXGQxA0nZ+ZA+CY3RJSO/lmOCN43katQIofU4p0CzBN0HuKQDOCdD1nvt8Zx0demsXeaUSRgvF6C
rqe6ccxd28/s64vv5QtM624Y7iuXDk2XSRVA+/PxDAwQxTAA2UrAmOhF/8lHCjCAsyyepsyeUecK
EFm6uCZQuQFvfq6KLN+mjfmr9NWxwXsKlssm0MMxEqSJ3F9sHOOD42TGjUAQmG0Hj/w3Q1rLgfvU
AnGW9fSuCn84Wq0adsCs3vPEyXcekVs7ywTaXnut+FgO1nyreEYjn4o7GMnSUgZ6B3u95XaNP8eF
JzApi97YFN4cUFoaximdHdPfgwxgf0PNx6YfU51wWsKRAUkde1TDBz4iKSDXyF+c8S9yz/4wYyY1
xuTsD1zBYRxATM3vK+wexqmkUVQcWx6gW5DM480QKxMObUedMFBa3i62JuZbeE8O+X+xdybLdSPZ
lv2VspojDY07mkFNLm5PUmxFSprApJCEvoc7mq+vBaYin0TqUZY5zkEoIjOCxL1oHH7O2XvtoEP5
2dkSyVEJv9wK/lSovRx6PX8eOgQWgTVrsfuiyPViovOQDIL3KC067vNFl7OmElTwuSrUXYTnYv92
ifGqMgyATVAaCvEcCv2SmtcLLct4bIqjpt9+XUUKmVDF67iqkvoCTHZ9evt41quaZj2gJ7H2kXHp
OP6LyqnCbpYLtJcsKC1wHFaJepv2FXDrrCs/DwYOurwHuepiIb55fu2M9YL2L0HysE/QfYZRjo6y
Xlp9mHre629/Pud3nw9GIhl4JKDQSXpRvTbrMN8XKj8mZSnOSvfl99pZIbYjmCmz3MSCzXZRFDxI
SYbejtYzxWzOJ24AOGBlLT+zlanOvo2jbrapPFH1M1IsMFZdCDtlaNpl3WXu0vwc9KpkH1Qkj3HE
quxMFK47gdTv3iEf8DPyTQQMAX8cfMPybgke5wUczVPxuAIOPj2/FVE8YVgYl9xO/nAurPVa/FLl
cq3wd9CkJRU2oJ3669MRo0LDP93nx8FFPi2Nvt4MUxaHoyM+kERgHA22jSCbE3svO0SF8P3Ob1+O
V3V2gGXTtyUfBOuJ/VKFMszu6DaooDGiz8ReG3F9AdLiT8vAq44FR6FRQQIi2BXkCi+uuUqVjtyq
To+uYPOMj9BAluAOWLcD6gw3r6EcZhQPJDzpD29/Qfv1OWaLQkCVvzpbkSS8ODbMKaG7YkyOoh/j
6IhwLLg0oij4VCq2xj34nvk6MBDgV2J+zIO5/Q7leNzhU5dxOBA5l67rLcwmaFa+s4uHhu2kQKPE
/ju4JMm7/9pGsEZOBmHa8T/bBv/tV/+hXw0ZZW2p/u/96n0Bxf4r3f9/WqdPX//f//3xMz861XiZ
+RVMik1aVvZ6+f/Vqfa9f9Cz5YEjcpgm8RpM9nen2rGYW6+JighXHJiqDs/Lj7m1Lf4heUTWdZWh
KI23fyvO7OUTEdD3EHDsaKPzj69EMvE4mQsEdYWXVsVDiE6bF7CwqbeEwtW78WRXsYZRFG2DBIHM
T+fqz91rxFUIz3y61gTCY916+dS3LS4CDTLuMCpb77wZR6uVsjGbvbQ8/geHCnyifrF1c+rWE/FT
+xr2ibasUg4HYZFiXtjWSOmEyNUB1fwffCtOZUDLkG4sAqRfD7VYU97MQgzEyUzpAXx0u2WPx+wX
xP0f3rJoKH5euJ9P4BrPLEx4EZCcXnwrUGb0oiQnMKDSwZBk32JGdr9P2t3ij8mgkzm8eqPV4mqi
8n77lL5Ys38cfF3KuItBXL34nsOURBHl2HAgWgjjTjYlIK3hPL19lBfvaY4ibe5LjwBluAOvgrL7
2Hd63Ubq0AUEWXBvIsffyKn19C5DUvanZOgXG7Pnw1k8W2wSbW6TlxszCXrDSUAKHuIZ1FGSd988
x/7ux0QcW0V54UZgod7+gq9Po7TXlv06KhLs0V5slGAZZQj5aoXJRMqwwlzOxQrq3dtHWS/GT6/4
5++FxpOwcSZT7DnX0/zT/Y/hy6oA+qiDk+p54xjGZWxQNpJ+GE4mMZhvH+13Z/Hno724NbCLxi1S
Y3XwsZUw7KCDpvE8N1mOGw6vARb7/Mvbh3yZbPz8DX2PPvqqm+SGZN3++RvOSe7648hjZyWuuBa1
KB5jU0XE7y7+UUH826oWk/3skyUi+q/uYPrnRjpHBTP3oFWgd0yXx003es1f0+QYpxlTzcaOhvYe
gAvFTAJgLG+XPyxM1m+u/zpTM5ErEin56o7z+9i164HHKB2VWEf2Y+5tpknqnWE4JpkKIP0bvx4J
iMqbnV1M4pO5eNONQrjxzhsWh3F5HFyzY/zx1v9fJZTytx+N9Xl9wiV/rf/+p5smCwo3R8Q+wOBM
duBt5DbtkilsfXfY9W3cvwe4lIXmCGJ6i1aRvl3FlrePSg1IYiIdQ0ONzEWfbdqZ4CPHaqJtVPnm
BgLafBEru3tnu4txWnKaquQYD9vRIzmppV/2qGgLPg7aB/XqENLVCcPbO46NUcnp/J2qp/OQo+0Z
jUKFQySDzVTIC9pT7xVtd5C1M3s5Z6GH7KCFGY3hGmvNcmQ3u2zoxdOrJq3g0kxm88noKDEQ+VBx
ELqcz87d4KO4Cbx43RAnwzW/udq/fbe+fkAA/LEx4KkXICtfymWnPpZKjutF7xPUFSoJGQ6fMNk/
qCVa05lK699+JDmiZLFGtoaH+9VMGsOLjz1jOHQRDp5e7ArQHoSKXHYOiTl54H54+xu+Xrd9CdjF
Y7sb4NZ83g//dO+wKdUV12Y4ZHPRbGxa0CeUrs6OgIB5+/ahXt+mWMyxFpnMmkyHYunX2zRWEvGG
rnkL+gwwaqT+p3pU3h9O4G+PApORbQr1LOfw16MwbTFKZt+87tyOUMMWoucRDr1/8/aXsdZWxK8r
Nd+GKTHV0Kqjli+Ok6cGZXBDmMeEE3pbW322d6cyRkBU1RsR9R5bCm58E/PSufOfOjs+1CJP/7Qs
Ob/5GGxhLAn3AqHPSwV629ZiSbXXE8dZeLuxDYp9NGbDXoxD6oc4scTJqqYASHX9rahH7y4fsvGA
zExflcvinGVOZ/btU7Nihl6dGma+ZACTI8Ce9cVrBSicYUSJ0x+qWFWwxuUuMNUIJ35o30V9g3TM
w+VbSB7looUxrGgJhy5TnW3gV/XWqwikBAryLvcnkNXjJ5Je7LBNh+Z+rmgbY4OQR+je47mai3eG
CeTxP/kCa/1HYxD96DOV86eHIrK6oMTwx0lN5ru4IyxXjSJ+n7CK4a70sm3UW2ZYeu7AG6srz3Oy
fPZT76Hv3OCkmojURr/TK6gruK0Xr37wxfKNiNbq7DAj2Y8NiSdIE7HhZsxqOpwkf/gGL1sFvGX9
tWD51zd4cXcSIcsHruf+gNMtpqcdVOcBJxiCOtjFacciD9Bjk2UmxvqZOJKGfKy3T+JL/fyPj4B3
WfIwwo968bgThSvGWaqecU8yAAgofPmFbdWNh5ByUwTm17rQ05NHO/mvviP0ScdhBjMF6kxSwXaB
5W/2jBtwfWCbtsZy49mqYVhkmodJZlkostj6NuPcZan07j0n30kzo2loBE+NnwGD1tK8NCSJa0tN
CIM2792ZA8VMksJmDHr5h3P+eutG3jV4DcEOAWTsWpD+/BamB+7lUcaC0GbFUxUdPJ0VW2PBPIUP
yfnDPvE3yzYhHois2dfzi1/1CTH5VB2LzgEs/vcg9ZkwWTqDyrAEfzjSWpu8WOc4EgiQQAjEFS8b
IgzMFQRQyZ3UxQ+55cRPGUnBxaacqSbknBfFxnQN/xy51p8aXr95+zJbBGjiOLyY2Hj/ekaHOAXW
l5n9QXnzx2jwbyavvYME9L3whi+UvO727Vv2Zft5vWVxetgBOUIU3O7LNT3QRj+lKbcsZXh1pxz2
PTNxfoAbdOjo5RuT/Ic6LaZtPDdsboSfEsgVd1uT3crbH+W3NxPCON4sNMHMl6/lVA1aJiSMHkaf
AAKzIVKABFEEvGkdh4y1v799uN+8NAENk60UAHaiHfxixXaDLF9Vm1zkuZsOcWNF4aL85A814m/P
r0UngzuJ0/tK94QPPQbg3/QHauQu9PVE/ARsidCNfOM09g5PpxaKoXELe5uU7ZBuQLGbtEE2BQCn
t7/z66IctRdVIUU5jjbmDb/eXSMN4CXpIZkyb0VVHHvxvu+Wq1mTOEG4JVCOvqwOiTfYAEWV+YfH
6mXj/fleYzfEyWbfjkvhxeGHWEeEd5ndYbZE8qXxOkiqI2j/6z61yGQa3RppTa34BUyIVlqFdlsG
MGbWkEpQtt4aXGLM4xV8F2Bb9jBAdCeCuP/69ln6zULjY4GC/od71nrVi4VEn86yctsDvBWSW+l9
7wSc4x17+fQPp+Q3h6KvLDzUnbTh/Je9Hzi8fdN2XnvA4Fx+F0Ri3OIxYthvuOZ/8LXYg0phumtL
7dWq1lTNMjQ+BDdpp91tgCMF67UXXYBuoIv4r0bjzT9Xyp+Nm79ZxDgSbRG2iOjgXnYq7CWKs1px
pBQYyjYi0Pe+jFubUR3BquZUAuCusVy/fdDfnkrqa+xaLsbR4MXzDFS5GoJEtocZaUtYSuYyKS7q
bWfa/R8OxWTu9RuCnYa5CsgYDbNi/fog+bmoFeIubhGxGmjdmaykME3ESMRNGVVF6HZk9yBTGoqw
dfRo7KkciZNbJs8pb4Ep8nClDj3GE/rw4tFuNJiaDjeH2jbFmvVLOnzymc67cZVDser3cVIwAOor
C+1FxVciJBNan78NtGQoNTqmA8kU//EBC7QHwBa2XLaJIb09uMrGqleISUIBtMrJ3TlBk9iYkiFk
fCNmQsD8bqhgkouJ5I+ICMW8S973YKbmU1HRXTsk2BHEzjAb61wSvGgcADTr/p0kHZmE9EHN0a2L
CqXa87+NcV+OHZloGyWCHPtGrkV85XtEGhFK7NTZXsm2uMc+4ZLWWhn10epyFBlz3EFnDpL0sezx
TW4mBfbgROB7DMpdEb25n3MMHjvI7YiVMk05mYYumTuogcAdkEyloStvaw3V+wJQZWTSdygb6A+l
XDdXKaLrzyjx6Jd4+IHCxRd1d49xgviMekCqckN4or6vUIZiDDHawLsz6xIZv5p1rE5sYiciRyAJ
7wn5dZsN/DyiPntwD1AWeUXhalzbfybyuXzT9tJ/j9e8CKeihCTQi0RbG9wgaGF8dUufd6+0bJ6i
xi4+ALIx74bKHTcRCKSjMWcFw/jgGiENPMR+PyVedRd5NFEFjuN8wVFpixwUXkAAa6z02dHzGNpN
/znLXfh+ClSdyiZnXzrOVwHJcaerueczdN7B7UdzF4jUJbUTUj475mWTVQHxWKKZvoBNGrdCkbhY
efrz0rryqJ1p2eiJYKaUiR/UZsyq7Y0MSvAyJgzc3CFyWJmpdeGDpLlyRq4H1QLhICCfpsWRTMws
mNHo85J5ik6EleXhlOWKTQWpQHhJ5bbvya0FSnZqB1KGU8AQ/JFfPwdGQkuAWT3Z28XM291EnsYm
Q8SGhiYnk5fIxJQrewPj5q40kmlnjT4JtmixIB8OCsACSMWFretdFBfNp8onFhbcFlPRAZ7jZA4d
GryWAGggbFufhvXBq2t56shP2XhVNJ0cM4X6P3s4WSZ9ti0crLKx9rmcP5Smaj9UaXT0pLhP1fxB
TlG1G82ARp2KPpQuSao8gaV/AmNf7bGvkKwmjYccwP+5jxxsUHHt70zGm1yHdiEnDu5hQt1wl3aG
vmnjzr/rEdRtSB+/HGYo68W0kFhuVN8QmKGrdwbyXbDeHavS199FPyjQ5SMsRZSb6bCQylG31eJQ
mttmB7CHCJbhgYh7rE42N89Tib+bZOuWOoKXKYsEqVDjR4Do+bt25C7L5qgCXGadTIUMEIh1vXet
xb/gH+rdxAOxi6Qt5/7Sn8d47D/OSef1BKXY4J1xn/V299EASm9mMd55w+YzHzzwL38RU4xY38kR
Rm5Lv/PQuxET5V8ahjuQROr5sJILhovGmfasCUWrbtNjRzCs2Ax5VQCAKPVDQlf/xi4y+4GQ9jw9
wcgHWxCk7TtrtP19nYIk20wtzbgk7c0vrhmxn6S/28CrNYsLQsK6v+DTxe4OK24dZqNMnctp6t17
ofPoe0BzX4XsAkqK70ib22X2p/fMmcrvXYMhcTPDk/tUQbHbUqLJ6wAv3Mc0qMZtn/TzYWDH8uDP
gozWnt8zG8W0qwe7PT+LO9OpEidbOP0TXTjGIBnus/2gFXdCQrzOhyT227/aRuQ484z2g9fa6TFD
cV2QCD/k+3Q2+yf8WzP1YT2OW4CtJUEOS8/DASpKhrkp8i24PhkSPeicFOSkrUcLeUdVGnT7nLqp
PJYNhnKIWrF+bKMxXna+TC2fYIUxIgfdFC054YwGUbol5MEDIRnPcZAl9yZYj03tdcqGPDo0xmMV
rGgI/NdBcoFQmI/q5vqRKB81XsVRFF+nPjqE2myWq3rw/Utcl/xWB9aYMFP3Xg+2XJBxee3ZxQl3
nY1984nWnb2jcSavGei37q6C/Q+SZiLvuZ5EefDAq14XRaO9NTxWXvMQtTxUXF2a8MSOlYG49pKk
+dLpuLsVS2c99NjXn9Isnw/LXM0HP+GkGp2YLwhvbm8b2TVf5FphhpW7AHrJW+BanNn0CMGGX2uA
a7M60Z6Bj4Ej033zZZib7oNOOK8LQPq/UKcilFlUwmltqzI6x3QjDioY+q8AQOS1IB5q3GgE1ddT
KlFdjG5Zzl+hHQvy4BsbSQNOshFq1yVBknaDDg+hgwFwapXfAXJjhVJRT64y1vPGIl88laRQN25C
ZoJU9Sc3dvPtoBLSH2xjASWofTaRUjk2M3m/Pc+dGW1jQ+mLDvjfUQTe9N43MtbFOEqPTsNPN6YR
X6ugdbEG+pIdeIXb+Fo4bXEi9wI2AxaOPNtiFyZxvhz4DyId+CBdx2LYZkuDBm/hOaeNVfVP80zT
2vd0/9WLBY7faC5OVjesd7kixpGZiy3vU1KTH0U9KA9RPR+SCN/8zh+65rOTJe493J4WSVk1Jtez
W1bWphdV96EAEnPju716NJspv4MwJzApI5YmyhCJnNAcKCfNlY4dWD82GQkJb5w1dCLzjRkb83dz
QexiTEJWG5r20R2aVHGCEl9duoh079J6ye/Ysk/vA5OJzDJqyC9LR0t8Z8C4+O41tPmwGsHP3NBv
6TsAssYIbN6ovYqVnGDGkNyY6E4klFybRvXtfCq1dhO+O3fSYrQdSy9iD71lzUquMfpC9Sqtpb4x
nIwmLhJErrXZ+2Rtuw4xh2HQD99r36Bm0mYJ1L8cEWLUmfUo4mbc6rEnRkZnSoU8eu0tq8XyvbZh
E4WuXc152GVSfbN9tUiumce93zScFpc3eX8wyYLpNrjPrIeFMJ27YDBZzTxXf5sav70doorGf2s3
7wY9Nx+nLGpvrcGPryMXlf4QIPtHB+ScWMdgxzw7HxBwD09tmlYmZlW/Z40HVyRP9Vxz8khPvaIm
jvaNijoWMdf26JsOjmIg7PifIDoM7yIYcyQDFvr4zNhreW1eOrA0kYgDorx5lm42lejfd43GXrEk
34e4bvZN3zTQgXTjfJEBClnRgGVoEJFtbWeqQqkd92BxvjZMNAVZYt2qfnLK+c4qu+nmmYxaEdj6
aBcx3Eqjvh8CcaU9lsRpDfqOhq7bjirI3rX0f0yVaNJUmo7D5u61OZZQJT1Ueu6qxp3M1LiaXANN
G5nB95CI6lOAhStm0cV3jAgbxYwlzZNMh7Oe52Kb8mxemfHYXVaxV53jpJo3bPXZAgaM/2ihfg5k
0p5yrwJFWGvnK8mJ5zY1LZY0nz+cvt1VrtWQiSAuiBcXT+y314yNqf4SjOucqR5gKBn2qY0wsIRt
woZUZ/X8RJp1fGeS70bqaHN066LdBqNBlnra1kd/XD7T/ys/5qW3EL5RU1rZBgCazKXCCb15FiQk
5Hl/yg0T8XJkmNd5KZp9rxCcJZZqtuxQxxuBUvSAt7i/V63hstQF8Z3qOYiSkXejTHzTNKZnqFUg
DIk5dR9xJhfHNPUeoUmTUa3jhH0gW7lNmc71pk7H5Cr1adwQa36KnMX6kpjRuNe+YR4G21q2fqqc
7ah5GPsmGUAE0SqM59m9YHMhnhD+Hyo51XseJxZgVKbLJnbb4BAUQfBd58p+mhphvQvKYEG1UIqH
hpDxcGIPu5esXRdl1BePkGeQxWmuEgz1qd177As33dAB75im5tvCqMkGRoqMu8UKfp+iRMWIMlVA
cxpo3xtRZn04NVkXMkDYBMuAJQjWe2iLOPsMFSQ/x2N1JJq9yDZSGFDFsul2wQ4ypEa551Hcpw6O
ZcwmgCEx2bwrhVzBAXWYTmRW5iyBGTbmIb3zTWLp89LxL/o5ZfUyk10COmmTk/10XTayrsNkDID9
Y+w+zXON5BjWVcUezch54DAQNfGUXReZA/GzzRYy1bsOyzsozozHiBmavgJxlX0obeEeyFGoeOVM
AG3apaGloVJjulnDMS8Jccmo6jydYofosvwcjKl5h+T23GXedIzIJNJ+n18VXOWLvho9Vv0ahCAD
nhVHNVzS9yWJF+CBNRnBBxS+G+ocWNIYtCGwLGHbuDrMvArFs8ZZ8GGaCQGvbe+Ltbjfoq5uP7Fj
LUgsKWsWrd547xXS2DtaQXQCSXc7u+xYirmzGHoHwxLGU5Q0bIemo7bxKZ0Npx7FVntm7x0JtofJ
UAm3vjbIiVpZNV59TfsGULrtZ2jFFVpN3DiWzD6VJfB7ZJnlLZxVgG3PaNEsGUHe9GjrK2CqaOXM
BcYGqWPXLSqAs+yy+n4GjzV+6NjxcN1SipwSRyhvCQNEa9EAlV1WqCxvS3pnS2ERzR7TkCQ+ObUf
2B9TmeKvE+c4n+BF5/XwtVc9TQRMZOX3HBAkPDvIH5/MPrO+5AnwRaKgoC734KU+gSClCBdRSmJE
s4D4NGSD9cxedODtllxW90U7sTD0yTTWSKkxH+1FMNLRUFPC7ZHYig1OXRX1feIqLDZBXEefpCX5
maCZAADBe8zlFkIlt1HlzEO+RfRKUlaGnxr0ESotEu3tiYNmqaj6i3SRA3WjWWmLzN9mTOM9m1d+
82L4ExafkfYjfMtgNg7GvG4BBiakcPVXd1KWmORZueBOFWBil6sERstzSepSeO46jdI6VunqCYkl
Nii1uuxU6+AZGoWDJvL5ZEpNRugGH6iVhguaXNx/QNHAeMeEEgAWJyO7dXvCFZ6bAqi+q3uJfqw6
FGlGuwdlAeTUKp/yY2PRBbq2W7na4eQiL4jtqe/liKKCS8i8NRyjlu+Xe5J+SNeg/L/oUTHoQwmJ
MrkK9KC/a5fe6EbZskmuXMNKHqAE2QfcD9VTiej6NifaMgobIMcP4BP7+TjRho+uhVptDraGEkGr
XfCpUxhZVHnzVBnM/yCJh1wTnl16/wmmTEdwFjXcyYFFAjxVSvWSbviwYJB63X9Lsz7DjITvlQFG
QMzYwcxJkw4LMhTY73I5IUbQ/zuP+H/MDfchOzqZiCY7mW5HE6VjtpKxuKQSOSn6fYufNXh/haWC
YLipfIWsyl6mpbhOtGOG7bqFLLzKHjYF2sD3VoYZpy1q88xMujuOpXJuy9ifLtEypY/LkozvR1vo
f7bV/6tB/YMG1aatSBv2X63h37CT9OdfJag/fuSHBJXhPRpUwmwCNKiA5Uyatn+Tk9b5z//QERBH
Oh4bQSEhK1jMNX5oTh2JHJVpKx4KnLz+ilH6N9hJKLp/bewit6d0XH3qDqpT+9VUKBnEpKuuca48
5AyP8ygkqWSWQXjuUpjbOcHTup2a+ozqsLU2tdXqnbnE/W6EInlQdt9eyshU9geZ0EWpiSwn23si
QY/+XAtqRVFwPjpa6A9DjkdoiGcKrWbmEQm0D0KoGbJhO7lJhftxnC3mcT2Afh3payivUFfxZ45Y
WBZ6vOyVu3Gfgqw7el0Gcr7L8U96pEgfAIs19aZJgACFFKEkomG4mW7ETIjMPpn8MT4GwloUQPgM
668qsNcUc55/bT2jvU5jqSn4cR5fR6A/4w2ZLHz3silnEKpTmnts4ztBPW4pgh3hm/BvnV429ln5
8XzT0oSfTzFO0mxLgTsZZ58PCIs8WlhKgZ+Uzi0pAvVtwDj7bslyfd3CAG4yjxpyTOi5hlFfo3sa
O++45s60IZZlgIPpNEw3EKHoKmPknYbmysnt90PTDN5CtYxte2iPkSVTdSgjO3a8gw8iBtRll5qL
uZ2ysqvMMK/86Z3jLRSTIRJ24yR6q8bc28Rt4oYZI7yqynepD0cfQE2DIM+5I54EzhGSFHJGZBrp
6V0OSDqIdkCeuoCtY0zSEqgY+lxq5f4xrzSSDHanNRt70u8s7HeyHxw67a3CdQoA2dDJNoaw7tXA
Uin68dYnRbRtRa/XGwdBGBxUueyNKcM0mpfuWOgzEy/VmO+sucwGp8Pf2tPlwgQ+2lR/H2KCQ+3l
I0AaWuRfhxFYf7mR+cJG7fb5Kf7vgvfHBe9Z4/DWgjf+n6tvU/pX/bPuHsXuOmr9e9EzV/SboBEF
sYS43J8XPZOYXemgALAwnCCIYz38O7LE44cQ5wSrsASh0TpU+3sNtAg6gVXIIAq8gA2z9N9ZA19K
KxlqcXjp4+ZnNQU6/0L125LOuowgOS87W6XzZ+Sqsudd7A1iZ4J5rQIqt27M5mMK/rE02FdTRnar
Za46QhY3DyRWz187J1ZQs8xG0u6f9XIx4ST81naFtwV65XZLC5echhVUBAjgs7iHp7r4FMda2cwy
vvJSp49mzrHvSYYeS5YE1xTUg3era6UtB9IqTaL53nlGUbgjA+2PhTNSMmwWYbD/7ZLarMpzykQK
aZJHiL0mfxOQQrzAEk4uXQ0zyr9PbG+pCUQzfdwOO+ZcA67NDCRo/0BLw7V2PuizwnxKWwSt6lA1
2rfxPZplZV7gCsrVbjHbvxIo0XuvbeYbaReVFy7zmPGj7mwsYG9ML7367wNYDekw//EBZAvw5o7j
OTdo+5mtI0Pr/7G+rNYtfvDHIxiQ/7MqlrjBkUuyjWRD8fe+Y43HRksZIDXyPf72P4+geM7Ahsgj
UAeZaEYQ5/x4BIX8x7MhhkE+GsyVi/vvPILM/3/Zhgg/8AQSCbDHNk+ieCWsEoHf9LiR7csFjVC8
oMWN5yEi59lEhNRfGYMgGKTkhUmPV+II94WzfCTrxLVCO7WOvW6MS16iaje3NAniua0xXCz9VR1X
R4a86ozz0duKInAvalUZ921FTDQRP8YFEso1s7mkMQ/67H3mB0NF7E9GTl7T1puyJ+vW7dkw8Pus
vU2ATkXgWuQcshaKGp+b2E4ZH/OUSsQpuzMaK0Z/bXQ7Lu31hLptJeLS9GisY9s3MDIAOML4cM+W
QIGt8mCbxO1XJa2RIWbTh6XushAh8HwVdXG8Gwde5NrkgWNI3ha9sQOEDU6FcIwDIxGq79g+sPWo
noJZZ7u+IeZuKZAUT911l89MsaEdfAYcSXKNVxIcIZvu6JQuxy8JveVMCQjufgDiSaV3XpzU29Ky
FiJv7IAG9bwG5TYaA3123c0BBUifLztYJRbVV4BgyWwcNJDSIY1nFbcgMKLjX/Rn2PlXiQWpG4r4
XWCW2Oci7xCUGKIZlm2iwmakBFwqJKHZ3NqRCTU3Q92SzI9y0HOoiU7ekVk70OBnRo+VMw47aTC9
8tWXsifpdprKc4M+4KLpkJY6ZGUjw9wbadHs5dJWW5UDv09pVm1a6R6DKDgPc22Gfk6QY7pExuPs
EAdBAIAkwJY4X0dN054mVLAxdDmfbJjTD15Gwndv+XrreWO77ydL7oHYQXmfTLGtMOJspI8fXzGH
blFD7wKILQ1NtAvapSciICjemM9sVd9hcgJBnziIoYMWyHwB+C/P2oe6dx/9abnMbNo+MYHHe6Mi
hMAyl+TgNeXnhS5KxqD4kNVRR07RWO3MIDPOGCW/CTJ2toMO5JZ74qEgftYduSWYJ94GdQadJM7n
NaQEdAGOMu1bSyj6wtxYgzy1ZGZ+mim44Xr0F5ORf1lmMe2mxG92WcrbTlaIs5alApJQcC+A62y3
XtyIY7IQ4oxqdoJTwf9HJ/2D0Q/liumJtgTVIjWt5xb+BVewdugdumxE95GTve9sN76qzKTcO/6X
FSZxnmKvDWXjGg+FsMo+VG4itl6RpneU/OBaIC0QEpHMh4aY8Ad4o0RmekF+t3i+YI6+XPVMyPek
jI+rKcLdL2Dqt7iYvF01AU8ZbMO8SXn5UrTk5c5iuhAqmdvbZHDI2vQy92QxRwnT2NdH245Pg9T2
BaU6AjXe8u9XAcde+egDbcIoQjeGYSHHst2YsgZLLTPzPbZ/czMY9C1KAAgr4ccLA0WSPKCW6j43
nPkmapR5toZ+pBMEC4i0KSNPdm7jj9tpKN1QFWzAHRhrez6quvSMCpyMa1xijy0Ode6+I6rjS8os
Bf4p7H7dQihQvja23sL5BLQETymhW4r66DuNO59U6FqeVwjtJnOHe9NPTxDM3bO/AGsQnbzDOtUy
uXfqXRJMjPDGwt0KMRFq2gZ/gZa5S2mFkeV0U6gKiUeWWoc5Nb6VYpn3RUd++OBdpiP/fe9VhxEx
ENulqqITZnQh45VmO0dAmxPU4xtLpJ9bQCeb2Cfzp7ano6fpGRY5G5TRV0OITGze2WmNcKlquaVi
t7uabW+vSvtz0K5Bh2nmhBp66n1k4/spvQCJirExedSIrG6/6Z5iikzW6B2NQ+dgFsTOEwVPpGmB
kzGfm35Dg22dLpb+MXHIQS/sT67bX2axyE69nB5RgdPlT3EfF7PjnlB3VA9BoJ8KCs5t03jfXBhu
oY7SIaSL+mBb6sITQ/eu8e1zijYctmhdkMLlMj3sbooECglRkX4Yte33rlPmNg0ECJZF1QchsMDg
bcl2LfrtS3LDOlT9nQ+ghVxx0hw3vZN8CmY/eJjFfKzRI10sbqb22p7b/eAXJHL4HLFalgcqsvSG
OcxlZvESmoxoojAKeJ6tGMG5knJjlvJ+zS7bukObXsxtf2Ji29AiZgYfE0O0KRJeL9T47scinz6M
kVJHb/a+AnUjDC0ukr2yh/EwVZOxx8RIFEapQTQUmpmiB7EXeycffLxq2j4KB0meaxnd1dlS0x5I
9zjrGf+6gtlkYjwpclDh90xfnbSxWQuVOvl66VhrUkZoUeQeWX/Tc4Ki/BAzWtyNPpN91YGRJdbd
OaRoa/axNzp7G8ZIOInGOsRe9jTqVJ5ogz7MQ3/R5y1JgUb83TEa71xURbQGgyA1aVxrL2tkLZYo
zbPf0CKtBW/yhVV134Gx247+DDj3S0EfbXgv0iGCjxH76KKq48RkSKxDJkjM4+MA78pbE7LpxzP4
5u4r/esIM/4Ikishl4qHrM5K2TvH1kaWYSEVcO3ovaOg/UOlRn77/9k7r+W4sbTLPhEq4M0tkEhH
Jr1odIMQSRE48Ac4sE8/C6qumWrNdPf0/R/RHSGVSGYy4T6z99rIMGKnb7h7I51aGecy6TMT54Fx
I53CWzPONQ6uzhp7D2oHsjfPCeu8FBpKhLrt1q77n/L6z1L4P5XXrBtpVP91f0suSr/9r23FP1XX
f37fX8Zy/w+45zhG8f1uoFGXH/mP6jow/viTfGoyN/yrs+WPf3Wy+h88rpjvBaaNUdJz/qtO1vU3
zeffhPzw2H85QujTGOfZ+u+CY+EJpC/sZk8VwSgXXHPMU8ye5nCtWvhbKtOPSjo8GE1DsaggyqKw
qdfM+rqxm+XbSuKwJF6mZ27Dc4d+NDAWarQiMRlECUQ23qK1b2tbdDxb+hzu/1UivIUQ6L41Y8tQ
6wWvnk5AUcCybMnsubgZGe799PJNXsR+fN13SH76kCbTfcAY5LGnT+YDdlFWOh7vt7V42nsjeUeN
MzNsd+u5vuZtIlxIphqVRFCve0AnBSAuzTotqPcMcqVsDQhlSZDi0D0a8J0Ywm0xi6jHMLx/jqmV
uvspQI71rI/kkMXVkM4d4qtMc94yPQDQROxDoLKrRlkFxA8e8u10J01vyEIvZYJ4swZIU/ZNsRjp
w5Tq7l4vi0raoUgrgDpmT0NOYjID5JNhb1+ZGlngvc4kWNcHl8FXmGqFcEIX1VgRJUZPei/qvdXy
sbK6RgpVmUAvVMxoadJ30qLS29FbmpiomhJ1obdw4zZS6b+iClIa9u5phhIuvcPgrjvF38JGH7sP
mqPxxvNzvUcVlVrH0rUMaGBgH6cEFl5X3gd+UB6qrtIvlEMlzMF9241+Ho2lKxHKTHtpy5ahJlWS
o1qP4mbLvkafntyPLEq+Fa1TvOLWLEKvrLPIQolDBkvh/NRqgoz8XsFJpKqgOtaCPaFu4qT8wHrL
HW6oU0Z/QapWfUI6ps52ApPGMMoHqpfifpyJkiL5M/Ui4FIHzZjcc9/UpzlYnhiOjIjEg6B/dxok
L9WWKjtbljgVqQtYclLVlaeXPQ2QXUXZKspvzYhqTbIcOqRzE3y4KRvlsEu6/I4lovyRjoZD3h14
7Rset0iIFCFEZ+I7N62bvsk4+nY5TFKuz5ZZPuVaa765btqmLKqLD4HrGRQ/FxW5H/YeA6t9Qvs4
AuGdq1NnTT+TpPd/rKD44oAI6SUcs5Q+bCVPfhUYl7LJDot2ukLj6iCG6Uu2sSuQKBcqzbFL7YL8
OcO9IFsw3mb2iTeGV094ACZ1wshRnkCTBBGSYaY2GKpvrclpjoVVWVcThflN6YMqr9LWuQfmRMLg
2OavEknVG0e0xM04WFdDs5ZHFmZol1a7/GBh7yYRLad3Fp213km6sOuKJ96uEq0xhknrew9LrqoS
GpvFbcWaxcVfOuueFawLqodL4kjTmZCQ6QuxRcNbt4M/9NdjZ4mXudfnMbSWSb+0iDUvKivk0wBk
6lEItz1bBZBBbRbBG1vY/LkbXXWlnCbQ4nnw8jMm69XcG1VW3TmkP51a8I84CNDa63ngk8Q3Ol/O
2JHV7rnLy5ybqAED7VQXpD4oJ7mUpDzSa2d6OAWIBkjZhfbeXi2OvkRJYIVtYQ+fQz1Rl6C3POoI
GcLaaaGiGv146ERNPH2mY1ScXfneJoDsdTmJfWkDDXNre7rPG0eCqvGp2Do2cAkBk68DfMkPJzHG
ez6Q5HZu2uFl9RZjQ0BWO64TtWuqOT9OpZ0fWjt3gYcOTfGtFeTecNi5WjR6zsAr2k8LpegBGejc
Y5bWrXh2ZxrOqlN3njGCQKJhZZRvjhmhto75tUINoUJ2EwSyOlKgwERANxfjBQjrXTuq4MZszPTV
9Ln+VyeQ+9latJHho9Avrij0S6CK4IbkcfN+mceBB0W/EAXbbODFcr4t5YCYw+BCPQ9DChvN3lAl
yaTmk6D4PKMsqXepj16dD6O+DFLh4La41cAQvNJcJz+b0jaw6lUOKRHQrKNeustHlk9zxy/tdyIc
+jw/9ksv3wvXgyyPZoJnSRAnsjG/58MoTmXvoLy2hXgyurx/SD3l3ZhqgaM2yLUMh6WQ3/p6CG5m
x1svyBe1H6j1dJ5oxvRQim10wtXjXdfTtHwu6MoWmmQJj7J2prOWVuMBA+h4M6rOOptMK/a+kPJ5
cpz+bnaWZLfY4wrBYc7uebK1b24wNO++qr2vRWCCCF3FIikI0s+pmPPYFmsQotZEzekPV8vcOzvE
dirSGt5nFGi9dvIN4BPo38rxRwu8r0TVNln4KigSz2Vmy+eEXixuvLY5+U4lkshx8+Krtg3GEsEo
Xwixc93YbtLq3UpT/0AzlVwGI/GvRr9GcT2v3SkLfKhOhYm0xOT5xgpZlTfK1sGz+lV/KYxFxYPf
N2fZaDAMFbHLOSELN1OJno0AuuEF+TpU35aUVPT12uzTrkzDPdHD/vWqBctP3Rq2AKVB8LiG/Zte
lZPSnrLMcd/gbHHrIc/eDpsemc12026B9a1JEgOAaG69orZuhJ7U3JYgARd+ueAhSBz/4CnQP5wT
k4DxF2hwCI2siSAG+j8KtCOEpFo/YMqROZnWzqOfpn2IlNG6nhCzcRtczLtFkpOYJvVlO4BnWVqo
xxTKwaUWuyCX5gVYZH5KTbBTXVY3d01qWt88X43x7GnlHgu2g9mcMTmNOcZ5okN2hEr3O62x2tOy
6v2956T2h8o6RpSGIothmMbgEQlMu3kazL2eIckFc5zZUaW19l2RSNRP5jgH92Vae+Ss8pClJb/2
aTo57JWtX0hNvSjbnc+BMulchCaJrxGs/vGEBUdoGIhxkLNGPftMaCVLf9euZXtHyyuPAMLM42w5
dbRi+YimaQ3WA6Zn74VawHyaCYoBMYhv7cuvtOGtanxnnxTtK14VLyY5894yu549aqPj66VO6UER
IjsJc5VDYGw77eQiiBARVPBui+uW64cgSwtyu0imsznMO6fh8baQVsGpaff7Ki8cJiEMOQzBw3pw
CzvfT6jh850lV+qPmZvwDUsUuetl90wnXd2OyFDbKFl1+8DzDk8BkDhYvwhdNWF4R7Mp/VsMbTNP
BU+8UaC5faTlaG/kkhwHIqQJTCxIBvUMlE0nIiCNiDO7vJuadszgWLBwDMmEpnwd+yUm4WV6cLuO
yEoC3U6uvtS3yNBo60rL7Tg5Au+TwjeLYX2ZhwJDKDYfk2J6plKtmTXp0+Ool+k3vWjKb6gz/L2d
9qsdOQwCbhllBldr4VKtpE5y0r12gGyn59YmC+EJBqoyOUFFQ7JGkk9+zlUQyJD2UQyUmEFzrKSZ
9j8tANN9wIJULUBHQkv618mI3H1Wfnd2ykzes42yLrbdLTeB7Iwdqd5Ay1KJL6Ce1jil8H9dXf8q
t92n1AWtOZjiphaOwW9pn6vCM74LzzZDgtewciVkmoZe5b4a62ieFg2x7zhl1k4OWh+31vqDwJN3
sHT3fouzBi6VuyMoDXEVKs0Itct00C0NpgXCmpkW4UqURhWXefqNw2LtB6SzyHyDYWcRDM2cUdwy
07AuvWO/wcVIwo2qhKekKMlCxU3aViUfTDUFYVktTIYsxkMNyeEoR6W1mbH2WUqUuS/G22yxzWer
q8siQiFVRYTRdnt8bWa0avMK0BCh5NosijEA6nofhefKnOlt0cyZcFL0aBWI5iBxvFvUCTCb3Lq4
1Jx+P7Tei9FRJE+V6t1jC1z57BD0c8lYje/GdLJxWnU85vpMnETr+fulR1DXEvcXLTaEhJbM0xs0
kjzZi3y5Rf1d7nK/jMWqKvqEtlOR25LS9Leu9f/hUPzN4b0FdTFoRli/rVl8+kMax7/RDrLEJkdv
YBCYV5trQps9zGgrcgHsUwUWEL2WHy21VM0jWy92//7Ff3Mq/npxNkhsibDgIhT57cVXUXfusrbi
ZMxN97HmcMxaUWawdJnk/vuXYsX1WwNMP+Pz/637ZSzy20sJKXJ3zipeqjVlHXONLIxMMLz8/Pev
87vNefudsBTbyEYgphl4Z//5Ay0aRMBd4aUbCmLZg7e2T+7mOClroe4kTKXgegwyXXDQqx+kzdNR
T2ua3aJ53ZrrJOPd/fu39H8fYg8VD25yUGf0tL9bNAedsGxFl3EiVGq96FW3oD1mchWy9ULMR0Bx
9wFnmuNsdMmfzMj/0Uf8h/kRUXYchn89PmKFWP/8UIKh+d/HR39+2z+mR57xx7Z23aIXGdvA4Ps/
0yMCdKDOeOggWGcwKNqC+/4mEYOWAMyAKxoC4d8DdPQ/6OFBWJG84xmb3/+/2s3+ci//fahETs8W
JQog0PAA3P3OKXCIcwpcBplH9qXGzsxEGWdrHUSOUq+LW7z7OlSKtllVXA9QhovcpUuZl+JMSdtS
3/tP/ugXZ61UxWUeymvS5qEZau6NKTsLPrfGEyYfg2gZ7DlE8LjubavSdzJlW4oZiPkE1vgocIcg
8gLz/pc7TWfIzgzJL2JDEtWZGrymluqIoA1iknVd6ru86F9JnX4aCBEOJennEZ3HO/YEfVdWfHnB
Iy1qRq8jb7R7NXwEzyt2iTDHtBhXifesTfpDbhnvI3ZXvrd9LRsBpVsBrGo8Kh/XJOze7wlK35LN
21nFeidfXexSoep4UMLnt1jPQs6fEU/sRs07dZ1/IixXxUyXW3IgEoxKlcUUuvgyC431HYaWsPG7
fqcjjApLbB2hXaTf+BX4GHRi5xhW7oifJxaUkicaWxtCeGL24ZCZzTG3iaZoyrTcETzGvxb2/bZj
ibfvhDPvEyZAM7eajDhg6vVhW1oqdpSxEv/NYGgpx7jcdtQlkpErxwakW0+YqQbJG/pll0L6963o
N62whwcmaOqvpcYwIa2NyJ4sBcSbhdtbAHw6KTWDzyF4AgetYougE0QkIF2yKucA44vb5lUm07+g
f0r8pLiWGKSjVisZAa7IZikNLbiQeLQmx6M70ljGcpIICU99sWW/az1cisaC3nWE0dHpwdPkY4Q3
i80Nrzv3o+BNpXlhnyyNxHgjH/od3dF89iin47Hlu3XF15IedSN6o9jJpjdjbyRzwk3cmY+JE2so
K0oBx7nhfP4iNdAKEWX6+FfFO48Hjv3K3+hR2HobWr2blN9H3tjwPRWfUm8wIDI9jIC67IOo67vX
X8cbhS51VMlppSZ+3zTjlPECxpGNJMBvQFpJ5nT6xUXOWe3ytT7WPvwDnCrMRESUSrV8KzP+6vr5
O3Z9jv+MLW1k+38z8HF5NjF7K0d+klwn7K6T8+RX6wVndRsFXv/qQU+OXI8j7A+cTMTA3/z6MGAm
jKwn+VL2Ru9VM5kxM0lcambvxDYNAlzSPjkTzWI8II1Att9ODH86+EIWwsT9WpmEA5CvvavwLu2k
PvIe0qy/8nsN6IhrGteWxFwkFQmZhcdFuUwWu0QWX1CpOcvqzXlE+uHFN7lQLZ0bgT9mJXu8tMQ7
XHzp5Sjux4ymdLu8rHxdj7oxmPFsl/5uaDbh/YCimlSDfmdnAW6STK/xJsEOGo3tMix8mPjbsdUq
fn0twQFHuga3EE6BusUFaiEZj36d5b8G0k3bBYeeiVy8VGWwd62sBGLH6fzrBNjOcC7xe2Gv9cFa
OEMRqKvYpt2i8+TQqWGyuA44jebCVPGIYe9HS6b60SHel2KU16oHQzsyh+Lu5Yh3sfCHySi+GFiy
B7a4enTEH1FlqSAyayM5691QX3tCn2+c2WF0nr9rKTIwUgPr66QAEV96XBHDqmtH2HZYUVfHuF48
qFRsl/C6V1Z9rfUBr45BnHtv9aPuuTkYKzmOs30IshIjHo4dgj6mMUIP6kae0q1d1yGMk2bfnSZ3
i5mqodDOotKPegP8iCxObor0F3Eyceg0rwgOyWDeM+73D6uBBbVFEBq39jhGDk4scmN4C9OACoVL
hP7G5w6GxMf6895kBlRTvy7aUWBu0VLtiZ+d3TlMrnedY9+bS75gWNVYQapme+yQKrHIGReWKzh+
DSLdTOr1NdL/+WZLKApsEPpIRXnl7bNGCohxvOJHDgbH1a5dAjNnRU9PFctoxJEMuLXkDl8VMcSN
ZH6VyC/p8Z+rIY+56LEACe4nNn3L3ui6D1/XnJjA0TRqpPdcsVKhp8zutGm48Rqc3tbkp+dFzGxe
tLIvjZ07LHpsQlwEwzhr7oByZ/1Or7TNkakIXLLQNng//v783cybeWdQozsRFLUnJ6Vv6P2pzS9L
2g9nMZGdg5olARSTpAYKjVyXWFEaytEMa0wCVNsoU2/f/Zl4UMDDmX/lIKx2RiaCK6V2bpPhh4bZ
/ZOJ0oct6IzD1JqLL19a2upyl1hX5j7BPB0VZKp9UBGk2oadJq0IPxfXfE541i7lUbQzDT+5BHDk
tX1p4WG6gZXueye80311VMuqtNclxZiQDelY4lYILEikXYmMgp2UFDfO6JpLTABNoj3Q2BXnzHOf
/laK/X/0RNQ1WILohVwPV02wKVb/3hOVARGnMDFYeYtlOWyOSrGFdVi1/zR0DIIcxVVnY/T8D+3Q
70u6X69rU6SbyPg9S/9NbxrQmS4YyYejsTnPZ2YroSWKzxpVSDi3/zH967eO6Nerea6BHNAgW+93
+D/KVo3pYz2wHOME2SqBoEi0GOSs/ufv9T9NwH9oAizsTLS8/7oLePo5/+j/Xv//4zv+EmduMZmM
O6Bzun8pnf+3ONPdwOQm8DcDZNmvKv+vLbL7B7hS/mnj1OrghIES/WOrbDp/bLU/zb5OI/hL0vnf
eETsX1fC3zoA/HwOdrvA4xSCIMZr/fOVwoheG2XT6KdJmt3LqNl438rlw5/N8mY1NBlnGnfxuWrw
kE/+pe/b8ZVKVj62DVJLvevPAwlPofQZmQESguebWG5yGJucm28ttR+D5zVMVhudzC0/QVriOAy7
7mrPob6zbVGYVajVpeGdVqPzzRvyGfQGZI80qWe1Ym2sA/O1tr34bad7iJuxCbDDITtAAV8Cup3b
UFJSnTF2O3Wd/Fb6taJo8+qqNM6IoFxits0kULGHW67fZ5ir2rOy2cqioQJTpOuEei1LEAvKV+Ps
NYv5bHPjlQXJOkbjRIqMCv/gm97inNiXOnoSEinj5U/JouFyDg2vGOUua5zmR14n/mdKvIO3W81+
xsO8SbdHN8I2LvRHBvWkbiveQn8o5sa88nWL2+7ggptI8q1pmZQHIWmkmh7jlcUFAUNNTrXRYFVn
/FCFZW2pIwlcPiIv33kDLWIzLEsz6CniMQUjwcEa8os0a3oGc3rOG4GeVVHJGQQaHQsqNuw2VZq9
iFlMabywb2FGdoGydJVNw/DSp1WNbK2/syocj2E98hgYU/dDzclGg5neVta9EWoyMjxJBZyLZyZ5
m+DTyM9gtN5TZFOxxRDuEQk8YnuMMoeBj1QjZw2/ezsdei/z9j4GQjjaD+Mqnt3S/GqIGL9aCWgI
CYm4WTPp4ZNTb03Vn6uxqY+FEu3OE9Zupg4N+4UQsLYlfLCTKw/Bqgkpjp5BPgh8SRoP52r8Sdic
e6ncNbmbgsYNWVNqrC+IZOlRnRbLUBzs0SZfZx1vzdxySfoa5yg1kFTapJRfJ0PZXXxFmexhLDh5
jRD7egY5MGhphlNS+u8CMdWhGqns/Iwp7NwtS9xKR3tIQdMj60l/JlbS3DqaenSUIM0Mn+NBbytY
FKIVWz6ai5UY/QAUT0djLzmgA3Pgqbh2tu86M9gTL8+QOdOCw+hOPxunYOuZkSmYcO8Ii5TEgCiZ
xXtjwZ0fnZoBdNrRpOkVDVHDzhnF0xI5KxZ1kLFlbGi9CH1zfjIcSNFdWTxrZXJCCUrkHvQ2nova
Cxsw+KKsts6ZdIKIjYb4sgan+z6spLQbCtHmBEEbXDzKWKqc4ho953Dlulu5hahL7sDWal+NctE6
jjB4HQa5PgvdLh8B+SzVrB3NQh8eFmOcvMfSLto7RowVG/2kE5vyzt1bDYHbiZd4fWSUQ/7Uu5WK
lG6s6UFAGT3X4MSraLFAgew4sQoSvSf1MZRUK3oyjnf4jFjGjpwWAJJLI/QZWnxCodH1OPXs5Two
UR/Rv7FsOShOrRkRhIs1U/JuiafsJ/VlSJYiIQSZFjDwMGRfxIcHXGtTsPGNdCQkN3j4+jcG2tNI
kL0N98YYK/0qq4PqMAkf2KnUzINuEmIli+nkLbl7IImQu8RMPdvA7ogdfNqh1a5pqLfSipNgZfEJ
wQS39fo6G3bw7ImWnX+u/eCSeoFIQzmJHx6ZtjorTdo3mESLXVea+VWtiU+ECd1OmK14rrq8bBhd
OOICChpiVzWsjMVRht/JKvkmS7MAkEOSy3Vrl83ZCNQemu54TaZ9+4DJUXuEKO79MCtH7NIikMiM
ti52AOTQhNNMK5g09bxfyoW9coKYRSXU16lS6qbsSeLk59T7RtOpvrartrAT975aR2ufYA+ONVki
gUZsyPpTxGLpj5OhZyZ7VNQa0l/9cCFC5n6yljd6R+doj1Xw0Zms4mY7m8K+sMaj5atXd8mrUOi6
FpvWeLJLg0TRAapuqIxWfSWNbce5prQrYJHZ3h8HY1frcBPaZgY+lfrpPsE7HPb+ciMmv7hdNX28
LCKgkVoGzD31bIZzT4z6CLw2VtDlDlnAJEsHyxQFeQ73xYAAudGxIFhdgoG71mqhmQXHypmo5vqk
kDch3e4cutDpYSDoMqRLLaDaVSgDhyY4ynnG2S2DU4d8CWv9rEMRCaqPpW0wZGqWiughtR3rNbnL
qwbxFb6q/ikQOUp5Mujw2ZXBrlfyhCqHfDOt/SK34VslvCZeg2nY631LM7YEa6TZ9C1ZPSP+HOhu
tEJ+jsV6KVUyXBkzKNh1cmRUml59S8SVfm3OHNhaX9jmCaWfVge1vQaPnJkbJkLy7EXk06yEms/v
PBRoJk2s7reOdL+vK8KYGnB5nBXqu9kUxZUDWZkstboME2tawhZ11zXnQH/oBdCNqSi+BpdubW7X
72nLT4Vwwb0sBziCVsZIzHCEgciDHwlVa0wo1FV3R0+cRNlo9DeT7Y883HEAuHr6BqHgqw3kT0L3
yj3ZHQxxZvul6kDAV0Uvn0ufH7V2NpJSNFdf3WCbEYbvYocYDYpLP2V3OMbz+8Bs2pPum+v1CHl7
P3nF96FKGC+NXF3cpcYXAgB5YChrU7uQtpfOA8ZSn/u6K8p3swaBUZnkfg3YUPY5sq8I8VS978Hq
XJuGuUUPsUYcreW9zxKkRCgJUbLwHqasKGI9kP5zr5srcDqU9zxNN18C/G34L1PR8vZHVeRvXPaF
uqiJ9kZ6G33U0pdHyG0nt5ynSCuD9H5AzHrnkJr4hjL+0YF2EjFNvLHNpj9aeF2R3WZ5i3Q14YPO
wD9+o4fGbea4OOaVz9QjcaF4I23jSI/TsltltYS076iS08b8dNDyObuF44yGwGhuR2NVRx1G5NGb
Hf/7VPT626DPH3mbqNuVzWEej2M2HnMmB7dO5Y6xseasWnGdkGiAVyQKTLYsYeI4nBF69SD9wHmY
wIXpBESOGiWG2TKZxPTw1XeWD2Wxz1OOKSP3BuxK5x7a1nC4ZGpXIbvqg5UwXMb0uyW1HiGWg/lS
+jUZJflrj0/qvU4ZhU1Zsu7yBi26TK1PBMPOY+0K88NIcw3HhO2yntXEMJ/aicVuKIosx3kMrPFD
R5e1Q4XSP65TJ08JN0/Yrhqqmtq9W936CrmX8nYjj4P5aGhrzunsjt5nknqI2szeuw2UI16w8NgE
3Apnh1yvjAG5tVHbsPvfddKr4K5ZzUNn2R3LJz6KG+ZOPgGmScOym7Yz3a2dj11jnPvltvaxGKQo
aPaJNykWpGDIWt7XQXWudsidPKkOEj/GC3ez4oVH3PBaElT0WOQqOeq5J066M1HxJtI9y3rUMCGA
okTkjH33OTVFvhCdCbctWLPuTMPNBZEBX4rZ/wWogDoGANWM1Gm263bnjqmOu7Dv7hVJRC+6vw6f
TjuNRyQpwVWT5+qWsMLuW2M5HerDvsE7DnaCIY4DbYHqan0OOlU1cGOcfmJcxB02ok8agh1xuBZu
JfJbx1jkXA9XgW9XVewnpfttSvzVfU0LTay70Z95svqwPLkQ8VyHS+fOaWwToHfjWkX2NnoTvqLG
Gx5J2WCv1me1dinrWbyRsl3vgXJV9g5qaHkaBsaNOUQUP0QxwJyqr6bqheBohJR86XGuuL12VfA4
VdTGfS2H97qCja9lHjkDak2vupqStKxHBFSqGqsnVIMZMx7PPDDNLUga6+V+YYLFXBv0ZqutDO6c
rnX2k1FP94ywgDc5gHbDHPLMNnocrqt6HULbzBHZeHN6Z7ZWsjz4Xt41t3Oa4dgP0lmXLltz9hsU
C1WbBUvvh8OfLlXKTbGZVgtPTvYjq+xfhtZhabC898c8yKoA7MVmfyUchSxa8CpxubZ1h2E+4z46
+yUD2t61jipznRfTF6TPMqNovSNC2dZ4J5ou2elanqTXYhyJ/OUU7vLY9FO4fyZCxqhgzsndR3XN
9ai09jj0zKJnqegFDKmhZ3MhTqsFh9TUtaeOc3I3KEtctwxXo8QcvK+qa+wPvS5QLHSiU9hIqvap
L4JEvAFwAKkDzOWiuB5R062rQ9yD7/9s/DY9ukNFCc4YUkPL3HnPaw5eVLDcxvnVYznpzX79oVNY
X01L6wAnLLG2t/qh4ceeV1Mq9Jiifc1mu3qYJsM5sxWHfAQ7inBkAzWDwVCffGJ4I42eUB1I2NUI
94yogyhwY9uy2m0JEd+QplWxmlm3rbWRxynPOopzucSzCc51KL2T1tbjrqFxf4CxHuy7Qjd/OPaM
Hqro2jApuDOVDbY3TzTZgbTukdRfB+SYqAhLJQ5yemdANhLPZd9acxZ8Epl9O/JOwk7p8J1MczlK
A2xWgQTwGqAtg3eW8lPMeSPZ2M1O/EtcXnNSYjjLRQbtu8rioOQxnmA3+95T07PO8KqjJjBYkbUz
oft18Zv5pULHo2sL/H/L2jcJwQU12u1bZa3LQ0twH2DE8jIXIOmctAYMkDKQZ7SbZT/b1rUvSSIE
N1qZHhMSdO2i3/C6LTmvZVZGa1dWrCjUyENnWu5xwAQ345wWcV4L91i4wiHZB6K/3jfNWejGnQ9+
M+z7fm6iASQZnqd8VyMdAaFgSP+mAG3Hhk9nFYkKOMxLxM5pYHiMe3vgLZXIqjet7d+k5ZGoPvoH
G/SNHiJB+oRT1h99YA2npUKVYdB4wgB30LzMdVpGS2ExffBSd+euJDwHVhaPHC0WjvMraJsrsJm7
ZZWfWENe+3zczrdBb+JB1UUTIo6OmT/i8RFBcs5F7/wo+jkJK6TrpEkuhFtsgu0y7rAHoOKc5XWD
wI2zpfcOhl54kdnZ4rpM0+KO+YOu7wZ7HnwWZ/p40yvq7Zz93U5u45/Z79tTICG6r9O4HtPc139O
NS0aarHxiMV8YGMizftc4WcpWkCk2azOgOPyUPcLD5X3AAh2aU9+60oewFpxNrEa3a9Flu5TId/p
1yjFEOsRV7vm1ake2hHUB6qtlxGnTsi852JZVfJMKfWETk5GHh61q8y1pghUE4Vjk50SHLm40gat
29Xj8D0w5GVif0imqPlca9zy8tG2963bEe1JstVLNhskGcuOvD3dZ7FIZujTuiWmOwR/XtVLdi20
+k0h1sE8mz12rvFFaBr130J1VKdt/Zg15ptFgOrJGmv7E8EqMQJpZ+2gST3PUAG/2rbS2P/VpDiF
TD0ovucWw8HqVg/+onSEImlu7KCYQ2rSYVAjiGIbHQbL9CBx6QI09pOEsZOapr3TI0em+K8Mehz2
QiicAkbnBO2FreU06INHtraYQzOlcSVUsasX2JVrSslVpDOtTrLjULXepcid9hbjFoU1VMmGJWeB
39c117KOR780+njQs/bGNFz/xB/4JxgjX2ZqPth5w83DF9k5ANx0XhweroY1fbA4HOQBgV2KdHmw
2UgSu+2U8xkSVcGlbjx3PJKiEuUkvuJtFtjWabQEmGU9g3x4rgmqPKD5B9ipdsTCjVuCO3fjdMxJ
TPRG+R1/4XnmhI9K0eq4ArRLEvTUOqUj41x6YExHBTe88GKvcEvixhj/yQCbBHwrLKh0cVFiy+su
He+DvP/UK8EZnyzk2sz1vbRbyN7VwgID7R/iBZUd6F0YIAK+vIWw9CIMu7+CuoXPsGNtkLL0OGR6
m8aiqYzjnNOcdc7Qn2BA6EwuFBvKwvlspyS4HzSdMVwyiShrlu9FajA5U4u19wpEr3BP3hNnNB4n
n3WVOy9TF+VDM/10eg96N4t3RAPQKDxdDudOMozSjTwyEs2+lB32tZ0lBBtZvSiOgVtfEPz2CCot
Ehj+F3tnshw3km3bf3lzpMEdgAM+eJPoySCDZJCiRE1glJhC3/f4+rcQyryVYmZJr+646prlLasq
KSLQuB8/Z++1ZTTobsvALnNXsRkm1xX7o4CSvUuiqXwFElO84NW3MPYy9/nK/AYej5gS47VQWX2H
28I4xGx49QqQ0XjwEvLG3IQjEnKVOGQwSCYS0MQtsMnpC3UWr1aAnxmXt3dH+pR/O7dh99WI1Leg
Fqj5NEwJXM2efphHG3lzxDhzXUbm8MEbne5eytCeT/XoFYC13KzY0wXN4Ae2VkmAkFY7UaAJ3agk
GjelRHK2Bqxd7jAbghwkMOokotph8shmcIBo8zQFzgcqBOeR9JNiF1RTe+A9mLaqbgSHK+95QOUL
UyiXj4G5iBdC645pnE/UcG6s48zHt4OcMII0nyXGcZAUNTdpTmu1QoV1pIZox12AsxCJQ6S6aztn
/UEWbpbxPvAHlC6DTpGa0gujpsmUWOUcbijvEKditFRF/VyXdnWsKs/DjFlAYlh1Jj2+adG1TqwL
L6oYtXUaIsd86vkL1Maruvljt8jPeY0R/1s0qKG7QUO/RaPe3bg8PdXaLAdiPqs8uplhh9YbNqxF
sdIFVEwTxEEhWwIC4dZSCbHKvGRI8D/D1wf2k3RxewCNhqDGGCuKVg96EMamlDGxZ42PTleS+56b
CcJujmEed8LQz4gHgjcHMl6wgbwbjBt6atN5SnpwTUz4o+1cjRN8uIaD9yjZoilBs3LTW+W3gfJ6
y4jgYVHor2bs4NdlotqNU3bYRCO4rGPQy49xTAW+cbCQc153BBi/QkSrtOohikNWo+Ktg+I+nY3+
I9Ow7toKK/oy2ay92xpw+sekNMwTkIJpL0tSgzm8NtYDTHv3rBF4Zqta+Bpucii/IKNMrtvG6x+l
tGiG4s3hLS1yltVV5ni5pGYMobQ7DYBLd7DZsQBbxYz4ah3EJzr8LfuJrq30GAs5ObtWDQ53Oou3
sFaDeDMmzT2ALTvGKbZ46mhDPeF/Ca5jm6UyT4HxpmUmXnCQUajNqsWhQ4PpFGqNPDuIo+pjp5xi
Nyw8eFhYbGY8UhsOO9HWDBqsJsZA7B+t0WPtj+5VPyAwAL6R3JQiz5FFYUy4KUDEfGjjHC+XYsK/
CQ10raqGWGFFrfFQJlV5cqbBO2ShCLZNP5d7krrttVWi914Z9dDeemlmfaJ7a7CJDeWTSX13A4hy
2HUt1T/tTJcujRGepzDu154OMDYzyyBAscluu1Z/NXohUCtn/kGFTrsxyGGH/cerYcUy3EYVrMdQ
ePc5VpgrMqj6a2W487BSfrqxsXLx0GgM+6qtr4H0drdG7SY3ntJfoGGJbe9P5i72ptdgysI1hi5O
Bl5MW1H4Gb2yeno2IsvfubUIt6WcETfwoO/DHj5HX0/yKmmAm6+LJJ8kjTYo9tbINF9AbcS1RC1r
zvVLhD1ozVFhPgAFhS/tiqa799yCPrDQabrJHdmn59EJo80UstnExLSh6wZnf2O4Faonxjf0WAWV
RhHuROKhry7mE3wr/nPTf2iscbob2pw+cJ8860Z+sgIWa8fItxF0lA2dkleN8hb6JAOPYQiDTWMg
ishdo9hJMrAPA9JnoKtnYoc5KoBHAlxggoQN5jsrjNBAxNXHsqniexV0B9+QBwqrdt/Pdv/ZGBmD
SMv4RPquuTNnKuSxMqJ92bNRj173muGqeBi66qErZArVt/AWH8FyEAxT486zNM4rU4ZXVW7KG1QD
b4RKdrc4UaF8sf4jRJlrGj3a/tQODjKEbLzpy3IkqqD6eJnF/nds/auxta0k0oR/P7b+0L6GP0yt
v/+BP6bWhMGA7jI9ml+KxPoLn+vPqfVCOVSmJFLHhNxj2oym/yJbXYCGSLP/Z1xtuZC+0LhCJ3Id
l0H3fxajbf8oeICLCMsQyOL3SbV6L3UvqiKijvKmW4zCxkwjYyinaQdPTj9nGST+ZByTmR5sUB4Z
yzRvYiLmfozUiEkIhGZdDcVRsurex12nt1kkxnMI2f2eVbYxEeClY+R7Cfu02XHWyTJl+8PZcEGI
cnSBaqjtD1RKOqMzkUlW8WDo2YTN1DfudMaM4rqoYzqNaylE4X2zSneKusNAVujYXwVuJyJCQ9wR
15d2vap/LHsu8qORF+6inQqlvQ0ABc5HrqVNRZJQlJl8LNt8uXiMMxlAzwfU0Z7rDCtsByEMtngW
0sZjIVsPufKf8kyGT3NbWAd+VIFjozO+ACKM4MXbFAhlFsYPmFpO7UiXEv9QsAsLpEFamNGqbjKf
Lh+16VrhXllrEmhSkCfj7Mr8Og7AMYAnmRPGP9thMPvqCHBsYQ/CLhlPYZBAIIRPQnM4SYxgejQm
gVKNc1ESL5OW0pHuXmKr6/b9d8ChMANfLO5oBujJeFapGdW3JWSlnLuAgxBA8dV/V4T/H9iYRTlP
BOq/XxE+vuJaAUxf5D+sC9//2J/rglC/aQLgOHWgqaK7ysv/57og7d9c67vGndf/zyVhoYwxKVqy
upRNHjZf4Q8hC5QxqHwCbiCp44Qu8u3+AyELH/EXb4hNWKaidhMsDKhYLtTAH/ReczEvrqWOEWOf
ZvM6j8buoU6bVq3GoWo+/+XC/FJcdvkwsjnBExLxTQD2exJD4KBHdcPWfggNEgRyG8/dBKnpOYno
rHOWNssX5Chg33tiLP8XH42sjLUZsCAX9Ue1TmQkYmzpOD5cENm5rg29hUfvjlu3U+LJogBCHGHW
Ehw2iNLoF1ajH+Vtyy9HJyTB9mBC4Ma9/3hpRUGu49R6SDOABxBc+5YzR9vNJbCc5ePGjFCUn//k
d4njf3wojwouCdLQ3PdavrzM/S4ocQc4MpdPOaq/K4mqAzo9+pHnsqWzibGMD+9ER/5D2Hbtmyqb
aJ8aiutQ4W/Y49IhjqoxluigeZ7tV8UItSKJujfFscfmIzbREmezakqs6JsRlY31Haz8b2O+eTfe
PaJIMiyXEalk72QP+/HWeYMHhQyIzIPoODclXWpfjWmXjDsP9NjTBQ8/Jr/M/1vkW/+Sd32/eKhd
UZ+xl8PhfPfAKAPJ1OjU4iEWvXiiYxuxWeThNzMeOXjB+T470HZOzHSRBU1hF+1/fvf+/mLCwPPo
jSmgTQiS3gkxe63zhKVdYF1U4zlaXhhaP+N90Ffi9POPEiwm738r5jDeLA83mku6849X2J/cNjfN
TjzYIM/PBuf7ZNdH6HmYN1vNGyZU+7U31fJ2LpTz0h14WYwYjykYMuMXt/uffrgFOQZozBIR+f6p
lbZR6Mr0zYeurXhJbNdPixtO32a/inIcZD//7f/0krjAUnkv+T/XeZ8hj3gYoKjVy4e64dRIAxNK
vw0c49hhgj0iBsEq0TcFLYeIp1xj5DxlvR5pxMWCJB8B2An7fj+e8ckzE2Oi4N20Sa+3oqV6CsOe
NLV8innLOAiPwzX+ty7d/fxHwLf+2w104bfZJqJLixLo3SsSp4HfeQjJHnxiY6vd7Nb14fLcjG1W
vtQ12RcpJd8LETD6JqPJsg0iCCqQ/3V1KKcM+FiU2Ki552GmHyt8IoO82hzPP/+e//Q1qYmRYNp8
Wee9yNegL9ArhCMPzuxyQS6XWZR1+SJMXzxVaf2rJ5sq+ccLA92Tp5o91wRO5In3n5i1gYzNZGoe
htIqjk6bOa8+Yxj+YcXw4kyA2LWlwM/6ke/XW0xbIR4lJB+EuSURVuJ8at8s2FP3sckKgOeASBwc
pZzOeCYul6hh11ArIhn1TdO7xXES1pJiFiFG46h8mqeuOP78MvIL3v8sfgn32eLJleA7vKXc/4tz
dcYk6lYEIT7AWGPeX05zvYmxvd9VVkrPLkcfMBB90TMLlo6RqnXUZ36402HAdCFdjh3raSwpt8Fj
bM2sdXf9HBjtIVQNaaq5CJgAGL7DSB+ZJdIYMxyMDzToAyJ5CccDSBFMobMmPCrElSVN3oy4GTrI
uSGpiMhZiJvzyvwBOkOIyyWLb2TmFac+9jnEe0Vtov8hYuiTmNzkThRT+tVMGvIpqQOY5EwzVmMY
G+Hb5BSTum6nMN9ELfv3takdDD6VFZf35DRhYWYKp/wFWmFuHBdj3Kp3XaN87vI0HjaW77qPOMZh
nFRxkKhVLXtM5ZkT1PQNlJ6IRWql96UyaAuv86xpE4Dbc4vutesIC5EVhL8r3xP2jQw6xullj9FE
af04DT1p2q69BIsZA1roVey0uYPMQyYIZcKgLO/dIEsZgmnyizdezEkrCDu2XQw+R+hQvHKqQDtb
ZSFiUkoDvXVBRfHtCsd5RTBHmZB7rDaUgCzEfcku0BAXEiDRaEjV8C06rl5DC3k1ijh1b5gZJR07
s6ADhGsv70wXhgxm+gkGa1HdGCPGCSiwRUZKRBmN3hVK3vDUJ7r96iGoRPEHz2VvRnG90VYWnGpp
17ta08irENEOpjl/Ao4UXUvkABuIrfT9sEXQkybnAQ+iv+MoVXzOdON8Kiy4pxVJbm88KOPvQefH
hEXgQ9+YHbdnHRIHuydPxIGr6uJjyYLMtIKVn4/QM9AGTyuPdBK7Yio3ctIqnwzHi5JjjzUnsa/z
PNXZkwtS3dQ8AOlUuJsMjitWgXay3aVFbTval/x/dELkYawTO4J5tIomxIpgZhKhy09G2CuLr5vE
9F8mcvS8nWEuxc/sjGfUOFzp3OiLoxl4FEOs4PZr5Q2utUUPVE6MDP30w2g03LHJb9kUpgmYV+8S
17a0pKJ9NPFUrkJPsJnaecXfwfyzfNHEonJKFEuUOIpMY22atQeHEX/V4ovk1ic9S3ZkozxyvbmF
Iq3sV98ZoEVGJvVqmxL0gt/feR2Jt38eJBEczRwuVmvFwoO968a1Mw7pdchkj7zkxsN4Z/HXT5XD
l+PEURwp6/znTuFVSqasOEK2l0+VuShGEGXpm7btWZ9ZztCdpYBsoHKJJectIN6kIUaVwkeiHYwQ
DdGf23kEKb3Wkp161abwwFc1wYwnOtQsMciuvJugInNFu8V4lo5iU48MVtTLGkkNB6zBYRN146pm
NO01b5VeLqWubfHUNB3/9vJtM2bq2IUqe7wvKDsloI5ouq8utUiSMpi7y5niH4Kgh+00c0d6Ar+O
kxzEE5IqvZUyns5dxHHDWgIjCUVke25HUtOmpXqcJNdeZBM/ileST0pCMusQrY/nePl3tDgZYwQx
1aeZ9M6rl7KL0nRp3sqU3bbSQfUSk6uEHCxqpvOlUJiTCvIC82T1Kkfq+7hJubUVX2YkFIhY1hTQ
a4TT+Kqoll47qpm1KnzzBI4gKW54jLh3l3jLvKjYeJqiPsBMGM8mKLNqXRTkUTv4iV9QXLObT4k0
6q0PbPlVNfMS0lIoBHRVU/PNUcZTQRX0GMabyqgZwl8KHOanGrJ6TBbQ5fBjLaXPFGtGkakz2Qj0
0DrGzGGZUMKJmbybEGH1a+haAJnYdviCpRzjGR9UPsTgqIX/JTVCPjy/vELCd+Jx19MzoQxi52k3
9fDg2QNsd91wj0ry+pATk46Ifrze5ja4jk2xHFUSei97MQkKA7paV4o7fcoby73i5xRHhGzqjBYN
+SQASL4tslmiXgZ2XPTu1OUYI04m4jPUkDYBc1sUhCPhY/HU3ZbYf0K69D5nQKFynlriEj0INvzr
BuQkD3CLDoN/Ck8j0o/cpzjxGOS3lRntofDzjCCacF7DjF4O9iTsD98XgSS1xjOxWlwVSDj6Rk2O
dVVp3rBSLR+f4YVdx8tbn6KzfYkZJx7JQaoPlPvVgdw77mokMVehx16uw0AJqomXfTYAmN2PU6Be
kanxvpopOi0ZIU/fBA5vfF03fJPLkwjARSC1iVgCHEGNvhWInC1q2ipo7vXoy+HKK5YbFFc2S5Ms
/OqQ1UI/kxY7MvPiONpsGaFQFEkPTTN4tSB7nMzYIYwRorI0PM4AdLLZmkZPPA1WzUW2JGONFeu8
hqMUadhPQcmLXsHgu7/8QnYiauQGh8eqBlyEvIiLPQ8LOVFYvKIBR9SIpRscGUfaJ8KWxBPzPW5L
u1Rpszdwny4V42XbBC/EE1Wm0A5JZea3z06pb3LpEaTayWxTdx0nmeWq1SU8oU08iHTe1MvXCRW/
IomIlyvRQFnrPAz0TZoQp2fOEwYH15qhsGBFxETZBCxHUcLLJW3M8KuwqfFBhjzyHQ+4Txc08mEf
Db1bHaYIk+LW0V3qnMd6WEJEkfsjX6hN59Uel5WF/7V+zkeTY2va2VcJ4J1iq7U3pHg1FH86xbJe
PQpTDjwifsKFnpfNJYova98oIbAXgWCRpxQJliM5s+sZuSDPxOUCfF+LloN7H0vWhWVhBV/HjnN5
dpkzsq0RmlIfRgx+X2q2oYfL82mj5NjHNAL2JCLYyS1Wdh4Rz+zqAw7R/joMJoC83x8IFHveN5zm
CZ7yuq8PcKs0QqPSeQ0UvZTLU6FIlZmxlvjipEgW24sqF6fYWboNSUNSNoi4XGAEdnJWIgIZjDUB
tzQhagfQzCpafpAxQNlbMaBOoRIN/HcThRDBi0KKk7D5CTxy4KNCVQwbXJy8Wa5fscOAlEAfVfLQ
4HlmtbcicefQ533gpM5DbRoCcU+L4wm1H++XnbRJtil8l4uNVmHZvtuYq2ShqKMZxAaERyeA0rdm
jsOiQMxL7+9AmZNymXfLt427ltfMqiY+F//KeM7AoKhVyVHtWeMnfQ4cpk04PnpmjIO0WwOCWD2i
GqMWmh974UXjoe36PLwTTWwWVwRPiBOidr6FQ2Yf0yfQbMPGhOFZP7VORxECN1M/mwP5uXmJqmnH
q0K2IjKRx84bszugrNDxfWOdoNs4OGmFNL5mZR+SIP4WoIheubLyVxZOn2TdFxYvMAEdZxL82JGW
/Oh1S8tTU6FM6hkkD9c5KrmhhYOHbG90MYnOuTf1q6AqWgRc8B3Bxca3lt0IsWbXzK442Y+HnOnW
tE7LMkeJbhXf9JhSLyg5shhSZJId2Eg00kQut+Z1tSz+16gcaUTqEERjBsuREwzI4iujkHRh6LIB
TE39wXgMYmbNayzk/LPSgotkOeTB0gEcsBQM8PzrZfGvemqcbCnpqtAjMJMIxn3KVG7dLSONy0E5
gYR4HCzNq6rDihR6s+br+bNLswkRO2Ho/sA3xaHM3+eHrNt0/4sET5FmSUp0qbfxsocLBJrPUBt4
gi4Hw8AM8vKaKLOSJa9lTSsIc/CP9NNq0OSFvol0YF8NpRanYHT0szDa5k3OONfQ1ELO5HGC36Qk
+ydqCZ7WLGC1mlFVPwHJQLO3rJtwL1kcNRsmKQ9MamS61JulT1BqViMk3fjMSp4GyNAvl1zTomXd
qyteoTbl4Yl8ZGVG4eyIDeZ7zzPq2TVnu/AgmcH+bvfKbLAfdLxxrYFuzkkqfUO6/VJhVPRIDHbm
DKGTfUVYkelecWAb2wNgVjRVWJr2Rdt0ICElrg/gjs6rmcziCWdTceQXsyrR5+GSuLHBtoF+npNE
pthYVD8pwr1NhVjeJScaceCpnoNlObiUzI6ZfVOBHPHh5Jm5AzIKxVpNrdzxyeFTWHfjhzFU802I
/OsD8u5k0/CGsDpz2oG2iyYQEZXKEG1Odmnc1+QsjkiAdO5trdoaDzJwjK9daTlvMdz63xH89Rjt
xoZye0gZ3qtJHkVJkLygKNunNFc+LTbRGnWUj4ClqggG2JI7Xl07MEFPkQvzIohV9DEr2+CRUEAm
xV2WMu9pHHM/ec500lbpfwghBHwl1Ju/CZ9Z1FAp5zq4Jz+UE2tKKizg7Bbt76rWvXq5tBX+O/P9
1cwXUBUNlJ9MeKLma5E30Y8Dnu9/6o8Bj6d+u7SJGfoigPkeGPMn7Vr+xgOtaKnbmCl+iHOyGfIS
FANDiP9Guljv/zXlkTiZLZd+hrLlMjaw/5Mpz/vGm9YOvVQGSsRtoEB8P/5lMBEmGLnU92KzzsR4
7whWi3maWPXamqPPXy7QP0x6/ukD6doz51n6bkq8a1ABi8ZjUmbO0XIk6RT9EO3npXutUq86BBOV
/88/732fb/mBrg2zQDNewRL+rgGqYzU3mnHZ0S1C9Qo+R5wuxWrj9L9qzL/vvfFR3GpGAgwkTNe8
kKH+0nursRsEXSLsY7KcwXEz1wennVmalAxYVZHdPbtJzHq1HNT+41/Jk8QIEX0BY7RLG/gvHz1U
ST+ZRm0fG0lbOvfKpQ3v5GxwlM/ZL/rwf5sK8EN5AvGDOAp6HA7kH5uMI4k1mTtG9nEoGOZxBKQi
wcdgUgz3rctukdOGC68zNm9vPdUcklkDC44tI1D+tSnzX/Xq/36TFfM7pWjkugrc4rsxRSxCzrmB
bx+9webnahJ36Mgm/ON/91loMhi88gjz4Lx7oAIQlKjKJvtoNQP9BNsgv77NxnO3lNU/v6vLdfzr
pElrRd8eSKzjgucz3096Iqpxtp/OPvZ++A3tKFEekob9zz/kn64dixBQfT6MVerdzaSxbbutTG1o
mzSuY/BBmINUaawFtfevpp1iuTrvfxK5VYK53TK7fj9QIhtG9LMhrGMsI4rrywAF+S3VdwpB/MWr
Ek5EauIlXQZOU9jihyc+6rtk4d8ODv/hCSZEj2XPXF7Vpcj48Qn2pZBkaCTEoHuthKedCwOrNKVR
CVwYHwmE5m2SSGp1uFBMMi8vr7NMQFlBfjWB/qc7sIScIs/iTjMD//HLJMRsjRnOw2MDWel8qVMH
bKxHTjJ6+5/fbAXFhQkaW8vf5uxj6XHEhmN1jBwur9YBryxBliz1nuLu//zDflzqWb7xszI71DY7
C5On948vkeoExVelcY18kBOCYdTMmSwaXfNAo7JHZ+v94lkWPy7By0fiA3BNIDU8zfbfhvklcHbJ
wFtfm/je96htKcybukEHMxjMShukPdvLaSD06PRFAa9UxvTgSIgQ5bwXqepAGFZ9uKwg31s900w3
heremBloL22Zn18kkJ4/vBIoPpTLasqDiKSDGDr17vaj84ntMYMmS9ZUhjgQ03sRKSJkRJN0GJvI
SA3WHBbqAitzXE5qK/jLHmqaK9l2ihc8hZ/53EjfCdq32crat5FMbpSMl1OtZIYRbqgM6cI4gmMe
uQhU6ZdDDxkGNb5E/li9dNLciT+3aWJpXQ0yrl7aZWoFjtgieJ0LuJo4790D+aCXiGxFP+MsN0DU
ab8SB9E4/NVwKAgBynSIPyStMSotYdmW2pPSymcsDSrVhPRmqwURAioCtTmNJHHC3s4TUtocoejZ
t/PeoORWkJOZzTVtQBYuaet5eJ0QwfPGFKl6ccsc5kgmouksPKoWQ7YGvZ4yCaLPYtLcMncmPwYs
PP2hZzKfefbaRL0SOM3TbhMM/ToJTYNcYDFbqZ7GLQG28isJ5vLQw6061wrErDNw7HWjwO5XrL+Y
hkDis8Ncuo+GxUGHngYzP582hTXa4zllXPgMsijaXwbkl9Hx5YQKwY3rowffPTdNMD/LntZyqZd2
wEVsJ8a6eUuyQOJQAF22nRtfWGsiA/RzV+KqZOo2WVfaJ7F2lS3H7rnlutnd0u697HK4YrwdymSI
YKh06/iASQlp++TilAHtpmwmE/k0u6ChKEwuM/pL892MJadfpmnjFrgkbcNLg7SKwAlsElSIry4m
AbqYMbZiGgLehCPb9F0F/or10qC/hdvc7hkRy3ERgFiOS3ZY3bIvqgK3Lk9wMAXbbPbEKTQYfG0m
J6MlQ0OfzoU7wdNatQmHo5XILZ7lniMf/myfv9ZrwbGNZCfcl8JjL2pbF3HHlLIvr5ipcb4vrWC+
ncksCtYiYoTbF5XzqpimIdnJa51unEnUj4E1y8OMb9LdyEDZn/O+z5887Au3aN7TTYVXDXS6QV8P
2rZZX0dpgbgQnjp/SzqOqABnLFdm4yu6czMxTQCyMOu7TjydgMua2BdCfBZZoiEuOg2NfsYe6ymf
p6dEm862K8KyvE5MVPtLphGOJbPJH2gZ4QaI/S6jYVC33zx7Lq7Q83UnaKV49aaRqJc1ccblsJ6X
ru5gkt23guddflJpUje7xpnUV5SE2GrJArlh1FkHu0XIMQBlKaONiIscbFBXnHTcY+/P5yb8HCwT
OABr5S2QIbVnDuEfIdm71d5rBvVS0mHbQX2bPyPFLK7JWMKdPg72/DlPq2QLaWheY6fkNnpIfdZJ
MuSfY8KZW1xijHwTs3b3SzEKKW9k5rlZJAbbihpw1VO87MDWEW8QzkwBsGyeO1p+V8hZyqu4Dpvd
5HTT7xhMBhBJkfFA4mH2KUp6ew2HDl9WTvJTXIFbwevz6rY27weN7o0vUaV3fS12Gbj/GB8P/WcG
lngs/AKKTY2pbKNA5RXtmi6FazmrGnFPUCx3vhxuqHS9g7TE5GzyqB9WNoZIBoWp9jc2cA6a4mVD
W74JFwQ2WIys6D5gq8CI0ufNrnNIDcxD82uKxfqTTiMJN1SMu8bAptmlfA/tt9kDuxLhsqA6iZa1
K8DWgckdhXQc39B/yO+RfJX3yOt4qA1FRfZ6mR0aMuaVaJbRzrYoW5AkalzaSNIa6aGz2rZvQW2y
IBWzFk/EXPLImi2TrNrt0Jx43eiYW8I2oQC0RWUyQ2YUN5OyaBRYIhiYXTpe7pTWh7bR7Mde52Do
xsZaHAv4cvxtYiwhK110eKzGFGaL2NcYOUc1wB1g/fU0biCr8up3RHsf7NFGF3YZPpUlj+26gPCJ
UYJe3Ysk44B6LgTsLawCID0O3qbMPjsxOYrfprK3l9Fi64NkbJttHtvD72hSKvKyE8P5yDwfokeo
m0NaTEEIBDCA9p6KOPzS9O1rTFt169hRQED4xPLxCQNLZzxCJ0e568nQO/V0y9YKS8o2HAag/4aa
d5OXlx9QMmDr0q49fOghJp4ZUXyTKbgYEF93SStpXKnUTUlTqMly7Er5FrRh8DZH0fAYdC53jjee
kDr6sppRhIt1qQ/B4y0RpO61cmgFkTKIEWXdKNbxddI1AVRAPZpHuyqm26pprbOax8hY1Rm0lZXi
LsQonJgyGTn5ZttRtFh469q+m9Hn3FU4pM9Z5FXruhDNVxwBKSCD2fpSaNUfW1XCRHF8GYFo8qxo
nYSoJ4ZuBgWfVZAUG1DteB89+xq5whcfj8vj0AYJOrrOvK1JeP+cDCohQjQNNXslqUQretgBILEp
uq1Hx7o29ECeadgHzSvOuPKYucgU4OIDPVGmge6ibbIaY+wU7Uin67CrCCn9VWQj1gYpkltPCgP7
oc+tGXJE6N+YUzc/kLiFmREs/EuXtlW3NZvGjq7HaBydtVegsVl5PlCZkxppcEPe7BrYKblxExPS
/AGhMwADI+nAHknDNRP6ot5wGtjhv4m+am67suz38C2nYx43GY5nHfp07QXHi5DFbQ9QR0SMlEuG
rUHv9g+B7KGR5hd2ZcOS95KMLYkXU+rcjJFkGYUJott1Vfb5sJGQUPx1mhfytnUnmFYoqIS39VLX
ZkEUkKak6vwdeRxYWEv6u7ZdYVhK1XxoOjc6N/jxP3Riap69lCDafkSMjymFqYgLFMo2aXvD1Ypd
0MIDLGM6/iG2y5Z9qDXhyfpGj4nb5lLd9zPnlDylhb12Cj+6Qx82fjDrwbh1ohYxRWSB//cMq3ZX
KEGdHQQSB3SJjHSz73h2v9GoHD+WntV+HRzffRsUaMedyaAXnGUqmLrERerWK9+jbz+3cxVt6hA1
08Fty29OCCehiZEVEBHQtNfWMOJ/K4ocnNsYVdPKRoIGLxZ/vJEyF5bk7rRgFKjZg3kCKoN4ZyHa
dUCPj0kH8QZ+Xv8pZF6NrCaY4zv6wsRs+WWe3uU4g1rCAEcD4bDFXUtpIOHZL4d07J5HAGJYzC/1
+n97ob/ohQqFBvQvR5vNa/v6R4D26TX7/f/+nyMRgt3XZPqr1v2PP/RnK1T8pl2NuvsSXS85Bv/R
CPX0bw6CNTL9SPfjbLqIoP+Qu1v6N5Rs6FyRntFaw0bzP41Qa0E6IuDDN2OzqCx/6j+Qu18aj//q
TIB/lCZtEPTYlqXpWsl3xzCE+GHtzX5w3Qu/JagNTvTDIIJ5Zw15uyffXV/35pfYGCDVVLY9rEia
1Oe+6NtDjft+b1Wi2pst5KxfHGqdCzDyx6/Gj6Nbakq1MCXfdyvIP5pI4fXUlds7ZXGndWLewWBh
F43R4qFl6opHHNWGvY1Il2kDDKpGSeZQNurOf/OYpz40wvGqeltObuZ+nEsjOE1hNbRrO2ywrIZh
q+ot/PR5N/fKQGXgxNK8I0UWEPXGVq3hHYYE0Z9tJgj3GKoyvx4xwVGIfQinPjgUo5HFA5qetDp7
fsP8wnYbYHlGkutrr+7EtoBAvB3hP1dexxhmq1Fv389CdR90QT4WVltccRoGCOrLIa6+ZFNmnm3f
wsjaA2qP1/iUWA28hJHPrvcxvl63VgFFJMJRg8qws+wHsoM24BiHXV77z6MfGPs6muvrCvvvvuus
5mtEsBC+ImfcqLg5iqAgfUs15OVF471gIrt3m649+n7YX48GcN7InYlITekinyrbmm7yICRMJwbF
EXaiOBu2fjEt7KoGO3yxmTmefqKxVLors3MG8pUK42HuEj2u3XBqtkPUjzeBOz+aXZASEA6+YmSy
BB50INJw5yWG/QXDUIyfP4Q5iVtkXneWGakz3Ify3Ee5RWSsR6xbP7shDHFyem5hxTfWhzhghx+F
Ed3Nc7W1YSrsKp0OlIQm4WyhRS6gKh3mUVm+K13y5NaiVt26sUy1nXMXz73ll1uXUKCVhYBiO5qU
0vbcDmtRBeqBq14d0WDUu9hNzesAE8q1Fsq7ZhSXBhs/N9NPZSsahBlF/K0a6J9S5BjlI9X6fLJY
oW+s3nTfyMFVO5ssJmh7/Ppa9kuKcF+jWAFuSJelhzxaDaQsl0kZviY89ghI6nHNya/G0BwMZ6ik
w0lLuz86Q9NtU5Tpe7uCed4aELnlEFn8IMqpsCVGG4OmxLwbkfKc1tS+u6FPSH+aK1t9cvhLIEik
BhsZ1n5HD+JVBjEizXiafpcwA2/Re9kbQIdIHQBxD+s2jtVLgwy1XoNdFVeyV2gisedP0CtbF2h3
X6Am42TYAAGSVeaC09I0H9DW6WlD1ECAqb3xjSeHiD93BQubgMKxFkddOoWzHbmOV72LeGqViTS8
QZmaHwnm5OohVaJtQWZ93PThLp2kA1HP8+2v2WAPahURjfw0D2V+o1MUQ6tyrpJbByAV9ATtrxdy
EG8XMlh7FaS238O+TK10I1s9PLjME509ej11lbT1Bx0O8xe3n0fI5I19pRV8eKA9OtuUwihOrITD
/2PvTNbjRLa1fS//nHqAgAAGZ/Bnn6mUZEm2bGnCI0sWfRt0wdWfF7nqbFu1j31qvge7qbJkMiGI
WOtbX/MwxNrHn8iX2oTviKnOJkvaLFhHY4kNXaVa77EMPZKK3KadMOq3LH+4EkWNQMOax2pFXJCH
fSry1+K8AD7ogvUwHKtIVu4G54+mWKekUl8TFS0xZEsi+1rlJAfKFl+61VzCK8DfROXXZFogpsax
C1v9aqiMHX4EyHNJ/cWAiu3goohpyaAf5cU91NLmNulFV20niE+XYTM2Z6PpMNL3RGNeJ35affQq
28g3Vp84G7PizyVrNNhiuRCfhtltL0c7jj8k9kjyYGGBIpAHwVicGHWKDtpjeo0AclCWPYOqEdWR
EJuMv5lo5Qc4uhCbF8QCD7imCW5tMfrJ1jOLiIdSt7LdOWYRfGtn0Zx0YY0PkY+6f4A+dWt1Q3OY
KrwbDGlg4AOicDDtdCButImdixhd1M4bh/aOBPY5XYWWjG/A+u3P1VAkt6gtcdUAB40+OI5TYz6L
HQ/dDAzQx4r0zmLlkAPi7lvQxG0oiW2KG4pX4MJpuOzw84EBbI1uvNKYI0Js0B3JPFNnZBt3UFwO
ig1DcGy60f/HJKJ6Uj1KI+ASUWDOZ4e9eZdqkR7bzJ62DYaIW/aG6Zh6WfhlcUniv1h07PO85JkQ
GKIRQQn5DnxxjfGqXWL133hnK3KhnINSwlM2ldWc8FZH/4liqr/oGA+9PbaD4eMnYbYG0CKJgPZg
eVsVy2fmNuNm9ElIy5pJ3CdWB+hQe94HjIIsrlo8QzIAN8KjT1xPRn1OQ7b+2c3PkfbDZxSUx8Aj
hEy6xmJpWxgb3yzrbU0W5RXkBm/vVEbNL8yTfY0dEc8Uw9Lxyu1tc23bvb0pYg01FT38KsH6/hE/
1eampZG/wDsfOqVCXPMAO3l4HkSuLjJwtE1bVNN+qUtgTmbVM6vUha+nvYStAxK/v9VxGJ9Vhe0f
OKdoL4TfTJiaCViYa0vNnrMl/F07m7FoA7HTLfwqjAN6816mXVduG9lkX52O5OOtDkpBrIMT2eEm
VfgHQNhlrIVPnDcSeEBCKp7RyQA9ZjBR66s4u6eE43HFT4aTDteG6WS32pR32RS6+zSFuL3FVM9D
OYgXyKVK6CJWFoXXdZiVzpESq3rUVdjtut6AZNWZPK8QSnrFy5KWj8JtCv7OZHixoa1saRKc5RBt
i0u/UdZZsZ3xFik9ryOi1oYVdRc2lbnf4dxP2FP2xJT0QRm4fIAACmc9pkF9Sv3QWIymfMNZCT2F
oEYwhohSrRoMxmKzu8I1T9840krupnwgw0Eqi4YJVogB74/YzGDksHZ99zJ2K8aZFa/YeQm3xQhu
wvNqjYMFpDC3wMgFu5JhE6baex4Rhn31A9pExPpGcPIcvDApMF273ZI8HWwRjXXOqkWnfPRTufj5
VL08I2yaHfj4OcnzkzF7JClgYX1uLPh8K5DxKF23pSPdNeVJ+9lOPW3cDOB1zr7n0Ee2Wc0glayB
cBtUuTwhneQkIAK0bA5Zw/0Ekghjkug9h/qryoV/N02WsyGNwVCsLy2RsUBHWcUQUPZ+JfP0kvy6
bCI80SuuFoHyPR13c4tlkffY4Aixr2TUdqssyYxntAmESldeU+6hGU/FmpBQE4KkNXNkwD3v9wlq
6g92EsUFCfNJcA2QUr8Gpekka/gs5rH209xcl9VgrJTopbmZ+iYW3YX0tY0/03/auv+TiFnSdP2q
rfuM7AMR849dnfj+O392dejpcTZgpitRQzJBXpLU/lIwWxZ/tFBxCS0heIuO7y8Vs/sHThe28IEy
HcgggkHeXypm8w+oGtimQIAxTcaU9j9p634eoS89k8sIfekR0UzDm1lmrz8QI8J+tBICJcervniJ
VI6dxtcf7sa/4bP8rEH9+wWW6d4PF2gnQebRxAV4c9F0FKs+eEqGqySAe/vy60u9DUx/6ANhN/iE
qViwVAnU+7tKTlvKyl2mH5epi0d0ysTBsCng8Ub27axxH1U6Rf4z5gN+h1yntpUx40jrQjs/Iexq
ouIFwY7vRbxqDinu3p4A64VjVvbfOJIoEc996yjDuUDROR9zFaRhi8mBqS8k2svwo266HXN796Sw
jPmQNlWK5TPHZNmRtEOQFScQ9mkUxcaoVuMgApyH8oJs9LsmsKMBTZVTMlIkOsrHMoma0sbMvrdP
LTO4Txrp7kUeNj1+z3R0464A0BLklHduunGxhLnyrcwdH8lYxaad3QTf0c5u1+abswN+KPV8kXbY
Yt2N6E+cciuGKAyQFOHmi9E+1thtor5Lcf8DBv0ODAKN+WHt/g0L+v/509enAmYYmFDS6ePLf/0/
3md+5S8kyPljIa5ZnKQMZyUeA/+zZ/j+Hw70EIHpyTKpf2OI/IUFsWnwNNlP0HoTQ/NDhocw/7Dh
sEFMkjgp0Ez9I+uDd5vGklbpi+VTsEPZzMvesUNSq7YdJRzjEBjUNgvVeT70RPF8/OGe/JutY9l7
fnid3y6zjP4xWhD4Xb+HdWZL4SI/D8aB1Ft0BxVeSqI3/etiHIziO2z5vzJe3pMM+EqBZbFx2KhD
JdSbn7cpngVW+4MID9qqgmv4qMOlxEriRDII01WJ7eZvLoh1wd++Hpg/pc9CYbIgZSza8h92Rpy5
3Mby2vCQ6JaqjCzy7kx+UAQabCBlxMUK5SOsLkHcM7FGgr0iXzKqSFGjZnCjfu0OAzgbxty4DSw8
5wCUiR0naLGWnpKWDDwV7DGkC/bjDN2jYEOhNpnKE2SB4iaHWINhQdt9QnBdnoKBtD8jLPB30V1y
hZOTW25EVMZ73ZiQ1CMyjRumFje24czfAuj793HmtPdeHV2avU4Y1uWkeNS5eZhtkZEZTGDROk5F
f2OrvnidxVxdz2JMP9koJXF1C/MdwV3lMpge1n1VjgR/hWx+c2Pv/YFBR9vocWvFE3VrJ9QFIs/q
qq39kco7E0/gKsYhl2ODAbUxHhpsY8hgn4KQ5BPDrp4VYpuznIvpBjVY3K9QvWAm1vrOzlQ2FXrG
iIag47j1FJWjBhVTDwEkVa3OcVnTLpaMHddjyDpfg7mbNRhFUX7tW6SIiEr8z2mQ2bdBZAb4gZoq
eEmxLaVnD1rCGhf/ddraNIGBjnYB7aAv4q9ZnPvkbZVOfk3uHFpT6UTV2evHnrSAcrz39ZyvszBp
N7ads/ZSnNtWTpK614mwbhkPmHjdIjag+5RbZdFnFF417KrJ7HY+p4pLlKQsXtrFnycu42e9RL9E
sJ0uosDvMcya3bjYKm5OjHbrssG35DPxPcaNKJP5bM4h2VE4Q2RHWQ6mAWSREsthELrjYGOLv7jp
HIaxVFtBKP0ZWkxPySC7r5m19MVzNEtahS4B+eKebuJQPjddvh6tsb1CwIbcy8tfTEE28kIsCw3c
4JCKfgoQtbBI63xvYAW4mo1iWisy+xi4OOYaF2UJgbK7SGFvEpXZRRqjID99gg8Y8sPeowjJXo7h
lZOtLpvbcMzts4zVB3caR1I4fM9hafP2TBikXSIPsLcwfb5NhWfs3JZc+swu56/dVOk1T9b9Wk9Z
dp0Epb3J5q67bYgnWZedfwsgkWx7d/5i9K24sufY3oJzqSts4uYts77xriyDnsY3GDDRBmrFnNtj
vm4fkswfGdx2zHX1M9buQHbh0PcVeW0ZCseV9msgsVmlwyaLiszdSrvXGZ6qDTR8BE56OuYBHBE8
26MGWlBoGPBjMjWioV4MA9WI/IAWbYNMRqUfnTb1I4gtVjr5w/jRA4zYBhYm+nR6cYs9apglmM4i
DUSuA/a9x2NXel8mzDV9RACZ7R4ZC6IKh8ekfVIDVLKAYkUnUQsQOnw7ZC4/KepkiK7gR2EwWxVt
OX6IpBH5YlXLRsUXAfO2CiFsOLoPdh33EO9NwtewbW6nwL5P+9FgsDZBTn7xAPCsVUzGjHEibD7q
27usCMui2cM/yh4Mt87uAmCaPYN8tuGq8NzDYHb5vUcYEkCjsAkxGHspTu40kH03zsPYr1wjDvZu
J8RptMPmbDEiPdgF3iSriSQljbIFQoAd44i7UkhIETWEMrzTuh+fJTFxPv6ZZb1zQFuOi0cXYIlT
IjroUbGiXihPyYSKtSPhpMTWkkioleEji2HwwZzfGzxrZ0EYBFRNSkAvhqClMvG0NnRMpxeGwePU
8v8aILC7GTIPHvOl0WNSOYzFzSSc+pvDvOnMB8EtK1vYBjUA47zpZZTH21aP1dE38+A6dxP5RAnJ
5xP5YO1C5RU3eCPi7ZiR0FnClWB6zM3oilfbb/N7QULIh5xQ3Xnjz0V1FxUx9C5F78H0tMoIDYyx
PHw7x/9TBf6mCrRNx/9l73j5xCz8qaTN+Vcd+Ocv/VkIepR0DpRXqNsOBWLwQyHoBYz3aCwD133r
Av/VPDITxCoWyS1eUa5YKrT/aR4xx2PHYzQncffwIOGLf9I8/q1oMiFy0YfCYg0CG7etnyuY0uzT
Fk+E+YDtrwsHdHDKczRF+hMyiWEdRVhA/roiXP7CnypC6lvCq6HK8slJrHxXeHZ5wCYxS32YprS9
MQ2yP6VEIfHrqzAyfX+VJZ0OvxUkJH+fdHauMoeGOf1Bd/DkR3tqbrKKbIkEIGiL8yh7q4LF6TSp
caswwvr068u7FOPvPwDzWhtYgKErzzgAMfixMux77TO087oDsFQ+7aYRyiv2X+ZhcHCewtO2RRoP
H3KvAZqsVU3iF84BdUKWL56C7l3FDHlJhce1ECSN9zuynHzlz2O2g8HKz8IPgngkcgMPhqlOiSZw
Q6WJnSNU57XpdHYrUj/bzJM/H2IHGht8xuZUSLf5EsJR2OOfTqFZRxZmtlUjmgYJh0dybjNZH6lX
66uWMKyP9oRXQSd60oKlqp+oxyhgAGP1a6z4RkOZD/d5z1CIvnxJhzWQq4aJb2GvbpfnGL++xzjR
9YMVmfziOCELV80S4ypleBsMXtFtBlWb1XFxYSo4egEIMF6FSr6nm+Zrmt4SwTwj+9NYOG68qYoJ
CpphAjoBBvl5ZOer2kvamyofgDEHj4Fv2nlEa8gY2iT6s0OIjS9uKEl7ynq7uVFFF55msi72iO3y
41vusCW64T41i+G+SWd5x9OxYaea9ra0oYL0cmqedUXybeQRD52Mpf4Ud2H1wOiNJ9PUpXnATJJ3
aGzDk+jQfkjGlAeim/XrCLUVZgq/QmyF+iwruLThBDemiTqU3vmsPqdE8JynClFkUYAabJCX05I5
BanLK4kVIsSyvN6qGtnjWA72tmrs7LaWMa7EVoSLu121zw6Bqasooz8i4dqeowNZfyAPTt8A6/M6
+0ZH35H0+bHyebh6YcyS+AcBVomyLUGfVc6pSHZ1N2Mr7jmEMxtWmN2iukOz6sfNFbZGCxAbDd+g
eeLp3HXZrsDVgE3Dqh6TqRnuQ+r0ywDC6bEWsd7XTHJX1sQ3DtC6X4XZ8rIbjXv9FszuBHwX6Szh
6AEH6ZDhxgGnrBy+WfiN73VC0ETk8CSIBSYwpaw58Q3A301e99zXLKqfvJzwWyDeNN109E3lporD
8FbCrH12GctclmOsP9lIqfdlxcuQt022Y1zfvZgpWm0GV+MmjsjbtgzurYp4jmm/3OplieIfPXyj
y8p281uEeUM21cpBf793LNY/sHH9QHxueMqpcEZsBE9x0hbXkf9q9gGlcmIUJFxCx7ePsXIfTVs3
y+C8JwSHtQl9C+2OjQvuxnHyRzhjw7fO8eqrGuDryPUHzF14UBJnecLPnPq6hj9P2s/oXvc6RA6c
oCXpXVk9Gh0F8VswdWuH1aMoXH2RwoC9m3zqUjoYP1j75Vg9Rb6nynUiNHkBbZAtfHPsS5Y0AlUp
43bSddnh0p7Ol6Ov1edaGYw7KnwgSHLk/lgdSdMTdhNrOZrJoavQwKwncgT3Lp3qc51T1LNqM9At
zRT2i5XgtwWyhmBb2qK56tCI+fZn7JusTD6Qzkj2XkKE1kNiYV4SHQYxlzixdzN+xcCmY3+pmzF0
T2MkeudWZLhd4H+iP1kEIawr2WNWZblTu2maWe5Yhy6TQtsOyhUqXLamvrwiJw0WNSvshJHHh85U
xk1l5reG2185RV3w3T33Bntw9k5vEletG93h+3RVEF+M1RMvUUSTcCzs7BO+sBhI52G/7R39NfEL
OJJD/5LFdnE0yuhZgzYe4xn/7dLq63PF6Gabu+hcVYjyAJ1sg+mYuoDRGu4YY1snqG/BxtKtt849
N9rAlqNfnx19aQT1QB8zhyeZ+mSt1Q1VfFOiHECDcEQuyUTbmJx1Y0buqoA5zKQ5z1+jeu5Ie3ZL
b98T+7AOnPJWl14CldcILlI8mS6xnxh3MuaFbdLCukh0OG37wI+Os+ZB2tZgHk1Mf0jcppGqO+Fv
q9Eg2EWA+A5kypBe4BHvbhBWOLpJcOgj6w4VOwHo8GDOVhmIfEtMVfes6nGUa7cJjBlHdZ4h83jC
Vew68XbSGh/LKmzPvbLzdWmb/TEaA9RHKIQyjjDZbHSonkU19nucAzjzOMD93RBzzMX21JHJQoeI
KsYidCdTu2joY8Y3GTlTgT89+i7Z9WQ6TBcwZwdyY7LsAcP2CuPvSep9kAyk63gSQTJCx5gq3xFU
iKK5AaP3d06PJ9+xZn81N5pNBC1zBsSMXVdYXTq5qi/GOZyh+Zj20YYzvBFxzFuliM/MGtjerEDd
We6plu30aR4F06sUYMRX5WHMEYIZJCa2cn4CYHGPti7mj3VaV/D6VXAgIjQ4FuRLfEgyvLqHsG9O
GWyCtbRzCMaSqI98ZIipHOHceETlUBxoCx/sdixWZu1jykAAEFLyeTW6Am4SJm9fPBkBIZt6hJCC
XwGuwMYOHklFICPgkWVwlifmeEwSMQm0KsMmMiLc+f3I2ucJK14KUlL8YWK8NobOZRVUDmTN0bgt
usm/sppZnyBJDHiTuEHsMGtti294rVyRh+adg6mzJaGoI6khOagMWSJxdlmr2TrWcbGY/8Syvcjn
UDz0TPbIAHFHGBNozNVFrKMMsxgrNb/VRQGR1fFKOW0WG5/jTB+/Jial3RPT7j6MeZ8k8JKS9OwQ
VfNciFSal5ZycHVDb8FA/SEYTPNAMh60eobuioDgCZ8AL3aHrxU2NOsuH5e6oG5uJvQkG9kMZbX1
6Vcv4M7k2QqPyNRj+RXxsRVDew4aVTnrlnEopK7KTQ4TNBW1TrF+uNZ2mBxm4Kevdu0bat3WOlue
jbl6K5HSVHAO5dZ8SF0FkwXHHTbnunvxk3CsIZeQebjDD45RQ80u/Foir9/U2ghv8U5b3oGMMsEL
zTrE+wbpiBcn9KBx7UKaToxbo6px2RoSQVYjM0p097hrrguKvBiO21R/JU1mrrexy0PC/gS/sZ6q
8Hvx1SS4TKSwc1/QOqQ+5nkx3w+/fbIjJ63tLWWovJuYq+KsRcFYbm3YDJs0tomz8WR5ztt5Pjim
Qh2FeQ8BEimdOR4VTbiJXcXhjhcQ2e1R0N8ntmBEU1BplK6sr8Cdlk8RNF8E5I8EILVZNuW50K9d
Sk2SBNi+HYOmsT6wDZYvopbVsDEiOXBqY0sn8bknyKjl42hV631sGf09Fvo8OwuzknJtFq3eR6Cn
F4hB+f5kEW6iiLO8oth6qEkvxg5yKX+JnH7wuik/2oqvICJQa7+Y9KuvMYyY5pBgyzQJcDwclV6R
MYktBG4r+TFjSnzz6ybC+nc9hCU9m37JwwyVKeFPPQSD56yKFmfCyLCbUxiwGVIOe+W6wS3sJl8q
Gng0/gYefv2osKjZlGPJze4793cNzXvVIS3M90/ChBOgGzz/58/S419S1GnTHZyEyn8t59699mRn
b6NuDE/aoSCMA+4sYTYT5n9VAYnLFQcsxR+jsGRhljB+lBggpo918wWHQed6SOzp00jFvfvNjVuQ
/p97THh5aD+FhOuKI+G7D4tHQeYNhoA5nwhzNahS3umaF40gHFg9qFk2HEUsMGtgxWdkd2xMzqkT
Lkik7NbUzR647eWvP9QbufbnDwWdBbuD5UN5zt8a36hvWCNA8Af86AgcRsofbpTfN4sP1LBvAeE2
bM3zFucTDh4sTZsvaU3z6sXLa+oM2W06Os3pjU1P8FT1Am3Cu/HRcWyDrpmJY2irhqgZ1/iO/fyv
cxX33yxET9g+4AVeDEJ65rue3e0NUeckxRwmzCfXcHNqhCBFoHeVntidEqQBQSy818HWwyEhV3xn
WPaTn9afxzIS28SlXDLcMdr0dVFdDq3tPBDdUF4ms8gucNUVj7aTxdMlcUDlcNHGsX8MpZVt4EnM
u2TihS7YSg5RkLjXphXXW8gW1Ks5vnoUkPOunIS+cGKq+bbpR7IP2WFspzducaiUd0TP6tfCj0yX
nDTHgf2pFhseR1L3jtWSysgGFuOnSCPtE6buRBk/NDvLCmkX+/zvtfpUzs0NGoplTwmWsj2joIdn
C7wPffXOEVm9taewvsqEhdtdjwZisIAcwIyH+2gm/RvelZ0/tqLPsPVEuwDRJSTo8POYkNOC3Kib
tm6UxSYTGBGSpSQErDIEDsg+lbPhC5X2PdF3FmgnsSpHjwy46AhhKdmQ38S/CCnoiUpUjCPXYO7w
EVfAvPZFYBJqgDZsqjmNqelbM07LDQxgvjHO3FAF2YTjFTJAVttEEp2hKfJpp80D3TdbrO+oz8wK
JCNwy10rlFXtugjqGbUOjZsfO/VXnfbZrk0wGOoHqisTmPkQzh0NRVzK/p483UevpX+cJwsJ/JgL
BBUaEsHbvQsyWIInHLbJVCO1/LZNkecyoQS0EVhYhFnMpgcNMT92rl894SZWPTnaoja0c8SkvLbZ
TnR++4FO1D8z64JXN9L0y7xUn8uCXgbWjziayKAfu6W3K2FMLsZhEKycOZ9wscxJPCYnvDi2KqVr
KT2xonbybgrR9vem1TMqKO3qyVUM4UyHDqu26J43bTlzAuCtrmAnASiReFdfdZDXeIMddpMuxKCC
yGk6o9BxOm9duTPviDL7ErDW4g87c24wYJm4K8WMkpvucOUmznwoY87Ehlz4eWH8BqspWI7QGLu9
nYsL6iov7ObLqD3/bOGU9wi3LjhHVo20U3vlWRK7sG85QPfEqbjryi+Hex+twaobCbfwFwQIfmp9
VZAic/AS2mQfCeirz1s6bxN/xjFJFh+Gyau/4oxOu2260bVVOrB2x1iuETS46xJ18M3bp56wyWRQ
k+COCxtjeQZizI/W8qpOy/5O2Bh+dYAlj24z9bupLWCSpOZob/shARnxsuU9N2ngCcJsbsyy5clU
KaXI21lM9BvOVGA9Gs6gz1Kl6AXXwbt4BbDKt8s9fTFHUl9OA+ja2zK0F6Y4y7sxD1Nv6EsnAvEQ
Sjc3b4hPKVg+BfNO3EhBThq4yMccEdgBsnWBXzS+nX0I8ewNHjAig9vgLLwNAEdu/QLkzYmvd1kN
IDTG8Su6Cn0587qVa5wKKUbGCSzMj0CvTOZRt02NAH5FARzQp1CS9RWWiE1PXkhcdjziaIQWPc18
Iyx2EUiiAqLqh6/90Q5lDPyXme667hfHvJQlWALcjduSaHSisQr32s6ke0fBY7YAX4P63KUtiODs
ZM0Xot0AytxubJ6jFMRFmZ3+VBq85qHd4i22gCvCddjW6OjD0xtSY/ic5z6lBjZ+MwHVDEMBe5qZ
LU5YXP4Nv3k7JKcM7LascGAlnvMbNrlLuewZPL68oFhqlEkG6tvSTIAuawdoqESOdmtaeXmuK1Lo
G3QrZ79TzZeKrLmDpRanq36BE0cUVtcI6Nm3IrNjczdwe8WhtXqcIoqd1sSOa/TYZ6sx5haizGyf
zVLwQDIEhltF+7RVKBMPcNqD87Kem3bZhlVYqYtc5SCSQeJR82Ytv84hqi+wt7Y+xgvqTV2ynAI0
aI9Y1BXsE7166ZuweoqtMLr2eoQkVrusH/x1D7Q6gJGSrxMu6NdbeeujAWbeVma3sB1AkRyOSQkj
4+Pb2UAOVHvq/Si+9tjywZ0AUQfDda69yICGDHHAZ/hPGdIwz/s4QqPA88UBP6uohB3a4fWblWMt
hVolPQ8yACA+6twsz7Poy7NrU8QWyzOIKQ8flBrhBrSkeG2KkUhn24mGez1SJhPQ5Z/NKrc/GgUs
hJB97Eul/Pohlnl4Ar+Q6zdIcOgALX27Dk8QCsYNo0l8xdhNamb1KttF/sQKqSZoJB3NTsGLvWd0
Bwpa5bwU2hyqRzimANQjmLFIQlqFjsJZSCTyNuDylsOexfO2zU6LzgDkSF8QzBt9pqvXmPPaxdJP
EFl6mloE8y2gzSfYzfPBgG+v1wOqgWsPOSaxXLxHWSA4teRQ0+MJ1pqBFnsawcvsfCqSI2arzWms
c0DEZavEQ51QxExk1zNEMx4lA9YhwgxUNAHnA+lwoNPEZGMQ3nn6Eg2Y9VE0Xv/Ng42xx6YwX5UU
eGKdYF6NNWdVf0UdSsnRqDk/4hFJE8MY79r2ysdhcLlrs4d9J6x+XpUh4x50uUk3NIzNF6qS1IET
okMOZbMKqFuw+70aDZNNdmwoJ6qKKGDkBHoz9Dxw7WczQ3Ag9bd/fHsxdYGmdWUQbvHsjpypNYfK
sZwZHU62QfpRnCb7imTBrUioKiNvsT8eXFa2U3soO3H5my9rOdORjZ7eTSp77RHvy22saGDfgGJP
1Y+OTWc6LlWAnhpaMqLR+j1AAt94PHrYkB9633mY2whh+TKJ6QBUGMF7XCyrev/UheRevhXa/xlV
/mZUCUn1l+JFCGsqe/pxTvn9N/7iuNoB0kUUdhz7JFBgefUXXw266x/Y3KBLxEyHgHTJsO1Puppn
/cGAix/3yAwhs2JRNf7JcXX5IxcLNIixAgcpRnH/ZEy5RP780NItH8eyLUBWqla+J03Uz/2n7w2M
u3rT+Rab7Mmv0F5CYW7G0Ubcsum61Nb3BEEk3U5p2KprxSjMfZ7CvC7PVuWC6O1qw+FYzhrfgNZT
BqHJ2wU+GE+fWrMwUjBXh/WOzIjpDBqAQQwN263Iez2LDR60yr62MBpBFByZtTEyAVqclXN4RERn
ONix2M0K2YHr7wVHWAORB9ZP0K5zKgE/3JVDqmpsqlVMO/ybmep7yynJgFFgbefzHzK+6Ht/vjvE
p1uYTc7ut1qNA26SBSI09tLWQWhyGSAp4ZKTlZTFKxBdoj86Ho597dqG1MH3Ka0x+h1g8K7ddWQA
SGDR6KIUwIwJodzPH8nDcqWoVBu9WICdwH6YFmSnmXkUwu3YkFQDGDUkWKUjr6j9ntyECYSLorCu
sqcK2QMTSa/HcuAE70iZ8Rbd6kwyfD7xKLYdvjyQ11oZGtNWYjUur+Y5s/ixAhKj26wItuy94DeE
v59n1wzbucmugyWx6VoBpobvAJkwzrAvwOXhmznipX/nlolR3RZ5WM0ffg0W/Dy+Xi6ENAIuN/xE
gB+u9/PNI4u5CWZsMF4ET9sS2xo7ZMdc2SZv+CS81LkeVYUEZqWlmxvdurYib7iFFFSmr7/+JD8z
HN8+ievDsEY7C4YXyHf8AEtE2gymVL4Mym/llVtrVDU4OBiE15ygjs2u/Kc3GfuoRSAt4MfjU7Js
aj9Ozg0rMjwKevGc901bkb2pa2PIVgPCZT3+5lrLIvwXJrN8OzYuxwpgwto+rNF3D5RQ4DyrE9d+
maxIJc43GwZiTC44hXZ6ijDa4RbnWvbE/v36tv5tJS1ed+SzwBEg3Yhu4ucviX+8anGvVc+TGfTk
eCI59Yfb0DYS7u6vL/WOpLp8SdLXsNGUGN+xeZvvbmhaVVY2DnbxgrzQLbwD6e/lp9zu2KMQxhC/
W19PwcyU/FwlbSnNrTtACLlPlVfXguESGyK2wGlYBDdoQz2URvFQ2vk5A13x9aEfHaf4nV/c3x6M
61tu4HgYL1ogj+83NCvIfKyWzPKZCJqWT0FiWZa+DpY2yNeoCkmkaoj6pwt/d7P+/mAg5OBQhsek
jafb+20rpC+a6tY1vs4uGBamyJ6b4Anh+XXcmmtLkFycH3hNMu+JtCTyAjZN27ZBvS4I+Bk+JsU8
klKK2/LcfY0YmgU7gYuxvnCxxQZn/PWj5b14t4D5gB4tLq8J+gcfAvrP68iNxrot+rb6GvsJVpYr
Emy7+YOSE/3oChlSpId9oGolrwwYELxNCgSMw6CUWrNZBpkT6WcWYJG+SsUIdTn+sG0fV4PloHL+
vgE7qL2HW3fqI/lFRQFeP+uh8DJW6oBlEE+nbDvJMUxPPfBEsNdftmiD1GMuaCN68G/CuO6mh1kv
JcSqAUfnXtjMQtjk4VDIJt3ZTuPyfjfxiE69hhZQfJMj2ZfWSnShmj/w+gfulxKp6XxPG5PyGYmv
CsqeGU9vfcHYsU4JhpZTPt/PnfCGj0PbyOGWqUvOz8Zlyg6yijFM55nZ8TRyafpLHGzWqagNXnSo
s0D5eHmljEt3xO7I0kW2ntoLN4YQTn4kkZ4q5J7BbtzddKNXcJjphiz3bq1aJ430No0CLm0kI5LL
FVTp5WqEWtbyCo/tpHlo/MQdDiFmYsll7uAivh8tNZUXcWPo/tRP/cRamvxw2flA9ix94Q8q5rA0
w245MxsfK6j2UPvwuMkbhhVBjvufX8BNyRYeV6XHFCPdmEScc0Nds2T5qSlaNrG88EyjoCsPJf+D
MTNdwlrVBLX/9XcAOGF9R3vmJvGaJVeRSy7i2eUe9CLRXHqqccQ7aVHxnaLvd9UB3uHOuX7d8wPj
iPb+VOZtDwICuLJcUaBdSXE/Ii8A937t4Qi0YaNflksVdJxaIqtKFk0ayrS4BRGpPG+XChj5i5V8
avNODWUQsGoiQAuemUC9z2/5nhV6uy7qMN09Gc6U6OemmAbuYTXhspYDnsIoCu/8HH5eupm9nugS
wOVywH8bUfdSu6XWJPgzTVD08iVQUcrpshHhUEbbymiX5+7ZA7vAFtkysgXmv+GyflviWPgnCLON
GE6BGhz+lkpXDq9Cn4JTpTz5jqQAPACqjo+k+fb8y7FPl8/iAJk7/83eeS3HjWTr+lX2C6APfAK3
5Yvei+QNgqIkuIRHwj39+ZKUYreoOVSc+4nomB41qSogkVi5zG/8tS8Er+CMKig7xVl8H4A2ZAou
L0P8SOdt0WDm6UWHjZv3mCrkKdJ16ICqSFaZG+o1boaCFVTTqFjOBUNpPkmSArqHrJ9Aluxi09db
VKfWw10dlPxvYwWSF1hkPbGB1BE99a07prznczsvOngwacxfssZp9Svtwkuo6Li4Fk/C68gbUduq
LWe4EynGK8UWRZu6mw/DZCKMcz7A4OIDm7ZDwXENBF7pXe2kadtv6jxcLO8wBVKDNzLzLkxAEwwb
K2DGS2RKZELH0DfBdudhXDu7Pp9j19ywt0ErxYNZL1fePE9s/6CDYONuwwKEdUmigFbvhe95Q96u
EtDFjbn2o8xJLysL7wnadhrcQ7QCmGdaO5t3GefZtEPTF/m3VpPk15PsOmM8BWAnuEZEW3k2jUtj
04MgbCG1Cfkim+PqFvXMyC0vqq4KpwA4e+qOcksgJtxsESDKZpTka/AnGqPlB3QQcGTqE3qWmfJi
aGQ5YdZ/XUZU9BIdbGfuOcymfAHq2yZTksRneYUAh8ByN+z05kkzHVIEHZem3uVzpPelqaaOPRQ5
aZPHp3i0L/yssQfV4r3mOYTKrsE2Co1kjQwrV5NJQ6C5QIvDJuRmZaN4SiXNXM4C8IQjnxU2po6C
DMlCdq6Z1lE/7My+HvlNSpiGn/VtpONSbg6amUFzjY2UICNHeKLLCTPutE8MogP4PcG7YNl9x4Ya
mtbBkIen38zeaYCdi3sIZLdw4clkKL7atZBqg8ACTp6zfq4Fp3wRIcDfbQNX6kO271XDdpxo6lWY
ZgTtTHyYg8RwLydzbvEaIER57qFu8HRMtpitYde2FLZOsUww1fNrETRUIz/rEKK+XpwR/GMV7nOI
KXgKxUk2OsZRZcvSIhPMNGvDmKaMtq6pouY2AiBJn7Di8J/fTFS5YpGNBquEuZjgxc6A7LF5ghS4
BbOi921dpKP+GbZYDht3wcycK/crfMnqdWdAPX+wDHals3VEG7YjPnCSnudKGHHKm+siRCjo/SSY
aF3AJy6zTRfmCFCiAGrN/jP2Q7K9NYtJ3oVAoDL2UIu85Ylf1nQemZWr+hUP58bAD6Uw3POIK3XW
VVmnzTMMETTiclFW8pubyaW9KWCgtC/jggTOJWopEjw+Ih7g1x1vrMtVQDcLWzHEYlz8DcbRQ/ei
bXC4rlaYChTWGe496M/B0BysdcMzQrCnmoIGFQXAfS0kd4xYBp3SL+04gx0Rs7TDVd0ac/8U2pZy
b32Jl1m8BgeZT4DVpD1HFQAo7j9inwKpOvYJJ5lci0WOy7IJU7mY7S6yaQSeQg6I1Mrv83Ns26x6
N4QihnlFgrbcgY1MKg4+vxcnHUwBWt9ub1vr2SLCzYx8+i7cIGYqMkiXAupl7Mn4ANC4h9Fpjstp
BHvb3Fujldi7qGaC0696tDlTXN0cz7iqobi596pr2qyCnirmuoGZbk7T3dRPTn9uoGJp3CBj1C0P
Pc4RNOZb32/vGQbGZQVJyhctRPTJw2xsZQ6i9mHd0xbdR2mPFcZSuUEBdz6vHBv0Urt0TfDVKrKg
/JbgUD5Mm9zv5wZql+cotYZtXomV7XQeZFlGUY0XbBSDBOnvI6x4/QtM2Yw83w8+KCeZfE+CEl1W
i2kRSNlqY3n9vPiAgHoHMaXW5mayq5/ZtzlLRrQ3uCNVFUTYKtUHKhDFovbux9lDMmJTR8Bhcd0y
cfLOD/MgPLKxyBx5Ydpp1rkmxg5QU/Y0cwd9rIQEEl7uJtDpY8sBzuuQuL6OcIVn6gwTJ9jIihDa
AAol9Y2BkTldmtggJfWSZuDogR6VccqgnQp4b480LJ+JgGWlsz+sJ3TlIDJ0v2nFYL0uw71qihSl
nLLDBGFv1XhQhHtAF/QaatV4hEmvYwh6F+TwMOw9cy+yYIY1OosO57EmlmVBqg+NyBijkTMcSSlz
O1ilvziH0AW91R7AuTnElEIh2oEeqiGx4lp7HqAUAmIhbc7oESg5qQnumz0LVJdCn5zIx05cKe1T
wXcrsYhquQVBjt7xusLLkw8zsyriXeq8quX64TPrOJm7QvIrdmaFXFEZ1Z3VvoD51PlqGA1EG7tX
rf8Viciy2uGywsQwrtBasXZ9zUDAOSlroVOWJOz1GuH/7ffWD8yyZ2CLo7QGxagSMVvTgtkVMTZf
hWbrsfzE8FmnSG/tHr8r9Cn18wRDH591zEFgEtH8cNRXbzmRwUKiFZiFFZDfgqJDKoOFJcxk+gpU
ZyRsn18rsTS8QitVO6DAVlgS84kVvKbC3eRWOQcMfg2pt2JqkgfceAVKHY9Yq9J7en+MHJiW9UD5
p/q7oIkm7hgtDotnpLpBWNDc8KMfk6sFrf8ofBpyFHDzQ1L7cTEeXdLR4W7B+4G7spZaN58Abgxp
cqzNUicVZg+pcsTnaNaFfOAjLPVY0K+zJmDj6Mb2wAZQdrhAgkRn80NVt613MOu4G4KrpU/sKj3z
IwFc6TAvrn4PHIc5F86eOUnmnexc/Yo0RaMbXtis8AtQNnSiZklK47SBUViu4NOljb1vbAFLYBO/
n67JMKDVxeBxJFFFmoNZHED/Vuebva/3YySzjMzaZAWyHwD4Sv7Af9e/TVbSLlejBECMoUXCddnr
JBE6NYRvBI5qYzm1vtr31yPvPZ6LVCOAwX3bEfiKMxCGQ/w8BGMMyxXtdiQfYV2xF+Q6nckJsp3b
unrvyhIM7zlDqnjoN7EEzaDA1AOaIallzMOzVSAd+a5yabkFsx6gsWaImHC8hpj+DTexCNP2ZWiR
5S5WCIzXPcFlHl3nzB0BjZaryLPZZxjg6CIwqz0qNtOa9APpXGANVxSePOd+ZlZ/6uAxiTiACOcJ
ZU1wzPnLkFgTixK9Zz5dbA7kGl0VtNxtOoU5icHPijhYypDEYIpjMOHbMm7gGewgEdA4xujTmF6d
AZzIFSwYJPVwqUwoR4akjTvjgD+Bo+6AeDjKWBujxfpDh9NFN5a4OgtrJ0sX+QIaBP8xRpVpuIsY
1/HU+oKGLio4gbGg1twOHjQ4EXoVlEOSEGLAYjXUvMdG1OXY6fqB7eR7fD2tvWjRobImJvuHWngT
3MNSTGz9gxVY0B/nPCCPen/1ykHq1EoaRYjC0syor2s2/TB0emMA9OIykQie9ZYEVTSWl6Y7TWXD
giy64vZCsOs+9FKhX3GqZVDKPvNUbRw8ZvE+SspJXWMctXRHdH4teQjg/XYtB5vhkh+gEDwQOlGK
rviY0O1bYlXWlDoTZY5IFIcw8VY14vyGRPCxyQaLIEXCr/x1R+fKllsIDboKfC8sZLToi66WaZzj
NW/ZzDC6DxYqXndAOwtc7ZhCPmbmX5Y80tRS+tIV5taIAU2Jivp+C7rUxUSupjnCLy4zOwrOjg5Y
PY/RSNbwxpGoWYF07BYmA0jX5S9ONekKfX6PHEjt6ES3gAnBvXzeNfoPPSPUBcCXMdABzfexwRpM
FXLxoRy/TlGv68wBBfPE2xju3Mhw1amW+/3LV37sqtGmgsrmYUYNGSsgcfq9TQWxoAzMHp6x5496
evO+NWRg6M7u53f351dpWQUbuRUGRoymPnRWbZDuy0B34is6vDo+Vb7rYGQ7EayJXZ9/11s38N/9
Y4vWsbAczxaYC/05lepMCz9cmOxfJ6fA1PhUJYXNTvR6gB7zGikni7Nw8SuChmLgDEtdDbIJ5Lru
IYFc0IXQk42QklfHnvfI/HP2UbaxLhFKdPY4E+Bujfzp88v/Y6k0sZDE1kJrwkIJQv/83+oFbYRF
+Ci8lz61Jq6DA0qXhRyulFCff9Ufew7YIAI5iE4gjuoGH/vdpFGpXZJAvaDP56j5EM1BNj5Yi9Cv
iB/F41+33McRCihVKJK27fGdSFR9VJ5om84JYvr3L7Wb6BjV40y7XKmUyH4T27hyzpsoJN8nmZj5
83cJX7G9JNoV3vHze/+4zExNPU/PMhiTgq38uCORVp2GMYydZ3oSlI74y9GlCpAmIAJ+/k0fV9n2
kMJhEAspVDBB+ti8zkkMA8fKrGdVViI/72upS/M0o1I7DImts8bPv/B3ZSCGJsBraTsz5IUBSdL0
YQeBzV4IJnP73JbMiWA1O5EOcwTFmecatY3E6DFJ8dQL1yL3Ek7Gzy/gjZ/67zeQVAsbDhNorQDW
6zkfI4sbJ9KqAVXgcz7H5ZZZ1gJJogHhl+3f05ahTXRqDPdVx++fTXED2yrKi8LvIaQfx/fFKdDL
YI1o/c+8xTAMHaqFBfgKR0KXj1XQbQIHodhxlVp5T7QWo6cPywGb+6GCdm3y4q8cohO5SC8UzSML
svyYkr7RotsCkUnt/pgyWg6WTZUbOrfqYPwTLAxtIU0bGVMKnhmUb3Ib5GX1EV/Xbc1lifcGfUdq
T9TEukcnTRnYQn282pZOlqMMhVotHIgSBu2xOIOucGIPE6Ltp0mZ05b9fPn/2HAYUaFs4yHSbjt/
bm1FZZEYGMc+VUnjkLPGda9LoHDpdQbws2X9+Vfq+P3bAyfUhm8zmgAsgNCIg38HLQZlUHq7YHwK
Y5R3nK1KIQ6d40tn58aF2ZlcgfY1UBRRE7LnPAg8ZPTVfH4ZH+8cGxucf3A1BOjDO/dRShkSUjny
LJOnvKL9eZIWbV/c2/lot2d21//F4O1jBEE/x4PxHbg+jGm8sj5sct8yMauvu+55aPAhffAyobcF
biU6s/r8vrQy2r/Xl08PEM8JTDzGOBfg2f2+vvE4mVLCMr0vcSUNNhHtyz7eYQmWUummGXRWZ8XA
u+BfgoYN+3KC4P5AsebhkVvT1qUFQ8mj5/f16EjyUGtxdaKeAmx7TARBAP2uLNFtrcnQbYCgx7M3
OQ6Br9vECEfw2wMGWtyckXucRZAg9KTIGgodrykI8qk5GgZxVO7w2Ijdv2D1P6w3awAV3jF5T12B
EtzHNfAwGQoLX033qsj0yRxVjCqQhwAtvjx8vt5aBe739SaAefgjERM4FiGu/b7eILDoqVpudBe4
1dt3KY/WaT40OtVXhHpC0PvsXQLSYRXKqdRd0p9/agelOwQGgmDeo+cK3c+kFqyJdHbRRXQUjDxT
xnLW8aqCnE3rIh/3WMxTMG3zMqI8TrH/piz5OfhjWqSHSAY28bw7S2Au/GyoCv3AFy/jW4y36bh4
b02g+q97vEAW9ZPMLLKWcSUGAn+16dtUN5Z/jtB4I9m7GTMPzr0IfWQ+cLaKkRbI50sa/P74hBAu
k3xTC6l7nIXex8fXcAdDAEPqFUq4eMza0rN3NuPRg58HEOomDJZ2OAeFp3D0ZbSp3ag8QPKUD0Oc
AokvA1UyNI2dVYh6Srfyk765j6hfO6xEwBiuk2BAEibMrgtGba8DviC4KyHGOq+Z5fiXoOiq0wT/
0nNOpGShWk+GfGN0mfNlYY48nETtmHn4lYPL39A1zB+MxegpDiQqKusubK9cTqV85+LvfS7mdtj0
9dxsmYnLBxhZLq66NlOCrAYMzyEyMsLrLfkMasI7xUcL1LNaGtPaOHUr7mzO55c6qSxvFbV+Qgsj
7rq9nZXl3SgciFgOHEYogoZbbgz6dk+5wjFKIvN667tdR1oUqUMGU3zHmGCuQT8yXIZyHeLjodxi
OMENYtuPIZ4yCBRnXxQatXTNI5Vv+rGt7pYMlRzST6RPS5TG1qZvXrv9bH615757xjDGvU+Up9bJ
5BenuehSYKBz+jcDst/eMTYEY2WCmRbS0E6jH+E0Fe0fgdpW+Y3nhSO7jcPU1pdVn/HYTP/+L9vv
P3yZACinj3lyuI8ZSQTOl5o8LL9hoFmAEZrMO2RobIDzRX4+uI6i/oMfdc2IEImXz7/7j53/dptg
dRjZEMQ/wiaU14UVgl7Ft6YsKVwxosNMqnDg8P3lmHj7pP89ht+W1LVhpnkhuGJ8/T4cE5Nd5PYA
VuabNWrijGNzXKwqCp50MyVS3JR2Ed1gRmeguSW9sN44A3yl/ZB6PhaZPbAvwHr+Zeu34UlpNOKe
8xZ6Jn3F/qEoSF5s9CDqld1b7jWUvfJHoZzgrKQ9ew3LyP4SZtSpK6uyTMDheXzpYMiWrAxR+HRv
cmZxFi5mB7MN529ZFaMJ0ah2BxfUfIEFgpE0z+8vudAHEB5LotMA0iDWBePHP9wVLEN0k4v+1zeI
Oix+Aglzj7S/hNo7vZRWKJ8cI5w2yo4ZeoBE9w/IESHQ9vkW8PTK//ZkIJfpqg4wIMAxX3w4UKw8
KhgfJAjRKwYHtNPaHF4TkoObjikJehtuMR0Q3pgUEgV1wbSnKg4VfavzofaHHnJDbFwuVuwenGWm
cdaidFSk9NPXbW6cp5DKYXdAK3EK544eqLysDB7aymcwhup8PzF2yaouWos6FDekjUO1QzL4x+xn
6YUjYFHin+Ud0riqLwsoPT3u8536OstE3SMak18bJTprK3+yxp1j98hAObj13I3oxuDD15jcQDJZ
4Qo4OiMAkTWo2QvOxFvXM4IziCzuF4uuNpzzHBuFv2x7vXYf1xZBF8p9n2pWfDQSVbSEee4i+tak
rneBTED2UKOngKhUU5oX1qjFrT5/nB+4d+wqRH406hY8kgMEz/3Qz0BhVrYFR+d3HMjcE9pmiIJE
KF4jp79kOwYRPZHei9tvtWPKhzSe+rM0Dc1reB3O7vNrebNp/P32STUJn3aAtINvfQQDwjT3uiAu
y+/xxICBur2Knqt2QQS6KWag7iYSrStVVBjdYfmezHCDfe+QAIfd0CcJQ8gLBkTktkKsLO3loFu/
tNBLo0vOcz/tDo3jTBcoO+Cg5QnkxbENs8dVh0sdnJ/aLNSqtYJqDefIq/cGy7LL8t44R6Jx4BdG
YZy9eS/OEx65m8xL6108cnqvK7QozgrGvGSUDn7BK2h8JZCSMWOGy9DzwRsoTclFutvenspjUkin
XbUYiZjsRMZFa5+u35UTpiUjVxB1kxaZiHa9L2WMHo6oz8c67HBaSuH+Y0VgV9ZRm9S1exOr9i99
W6WPyAP2P9wUU9hVN2TIjX3+dP6MP+yUENAc0DWkev7o6zk2k9B8GvPvARROrL7GMPsKymNmasgj
o6YS35ZORSgDGl/nIRtL0KND/TcVzv+0YTG4Jm12QK6if/phw4KU6opuEfJ7BN1abd4eCHThRJ6l
0u8x/xzCu6Yt1Q5vvmgLnXt6StAQqNknuKz9ZU3+wwurVZm1RrKt9ZhsXuh/tbiWQo1DNeXZ91iY
/m3jW92NLQ1jI2jsnnIuqgslm/6kdsviKCfHOu9LwUEmZD9dQeILACSX43CWGsr5AXK+8VZBk+a3
f7nK32sA/Y774F1REbXBTFNUfliyoYjmImxc9Z2udxPfk1l4ONvY2FkqdKwubH/ImSl1ix9sgtar
fiSLKTDai+x63Dui6h68UMZnpsCxwW5dxYSEU2DXZq1kueMM1lrDuPd9v/2XZ3E313g9vXxDE3yD
fVebvva/sSYQ2v7X8/1TGLjNwQK9dH/+nV/KwOE/PrJktA5Cl+7ZvwXhQvcfwmro+zatQpDzIQne
L2Vg/x9m3HTsoeKTX7wpjf+kWjgOSuMWvw07W8AepNf5/+ESBbz7t1NOtyj5h8JJ4JWNBvfHMA9w
xHZrW7lHTwbBGgw++I6yH/ZLlEwnMm68A1qVDAyrcZy/eVUnzrzcbQA1WdZ4U1XKZNvWxgtuguZ5
DnKVSWXk3PlZBs3Zr/1yE3euuEjk0N3M2ZDeMTCX+5wx6rGgp/Nc1VEAr0JkJ6C7tv3cNV9pkWUH
aBR4g9KCmCA5Qr97NevcWKcQ1Gg1Trl9S5cvPwlLWZ5GwpF75XQrJkTlORYGQOZkVGyMrEhOrKEb
j2WKrAigXd/Z2EYsTopG4RAQyemyqgO5r2UQns1oS2B040/2NSPU8AKoG8Iic2qekwDhxDtUTrMj
Ess9k+340QrT8MJCaMiafHWO//bdYs50P3zQKGXjYjtkUvP+IF3AyaKY0bi1wFGvW1pHVyEAFOQ+
Bfgf15tQgpOp2nvSrL+NI1/itBiGNGkr95hm5/fIg/nNapJuhsTWlB3Cru83eOQUqBbNFtWgrb5U
CIpc9ioZr/sqXV6ZqM+PZauca4RV5oMzZ+2F72TTNWDodE0rJN01EdaG5uTjS+WoaQP8UezqQQ57
YeXcRoxxnZuX8oAToI0wjqu+GaGzSlsPNGZYn9plfHT1RFylIIZyhFZwuYnOcf1GIikwjjIX+SZu
KvRqQebum2bwfsQhxjtd1qenve+Oe98MoyMqK8UVk4HFxkgwy09oJUfG1qGQPK2ByT3Ecxo+icZH
YSL165Oo9sfbGtrcXRi56flCgXk+diaIO9U66ZeodzvI+Ka8dSu33hdkdyEcuso8eJNEbSaXjnON
AFJ6HscuVplCYLSFii0VDKbNNAN6BDbSzhnOECk0r8KWvUI94UfrbHHlq5omdM18Xx7mSTmnPi33
fVH76ZMKRPrY1IkFoKD2rgsQXocpmacLZr3OqT161aFVVXzZu1V3ly1OuJ4KiJ2FoY51GSGZFJZe
cGE3tf1U0no/b2I3P6Y0dg5ZJt0CI95Oklcn3qWsx1M7GV22I07XhtlvyZ/6F4YeWInNU25t4WyK
l8YZv0O+Lo7xXOORCkzuWAFh3NGRCDYwxu0Hx81f59GpY3wsXPtJBOVdhSbXQ6cVVRazNK+rxIcL
PCXYXngGk6sVUzjzIhmovtej4TcvXdRmqH/kDaguDBNe0yhI9uXAX4qXVN4Hqal1BQAYmzTET1EU
wB8WjujRV9LfgIYqboXT9V9JLIYWx2TrDuDJMbZH/wSfoj1DRKAIvsD8MpVZfk1HWt54kTz489if
+NFSHt28qDZdrfKVIlg+9VWYHoVXRLs5dZoNR/u0isopu6k7qGQLlMW1k1NALHh+aCBA/giqbLoX
1JnXNSa4ax4oKWCb5PaG5KG+MtppN0q/OW1axsGIeOy8Piv2EWIx50xA5b6R10MUDY+G7oPnvmNd
Z2bsHEqwtxjsjpzmpTm0r04/cyWgWkdzEvvKGqftIC1lbBPhBI8wTJt6VUOmTlejmNGcWeb4ckG2
Ym+gbYY++OyJdTtMPspudCVXcTRvFdbH+EZVClWgMBzusZpERVDm1N6yjRvCHPXfKqxb8zSum/p8
LiNza1nGY2bndG7jeEGpQ4aI6/oAZ0OYIGtppF9QPjaPksb6FmB8s7KzvPoq0VY8jaokvPYKLPu6
zoPbvjBuv061Y5JArQHIQffiZ6gsZlDirszOL6ApFY55MQSVuQ4iLXZgB9LfAuwIH3CDMS8WN0m+
oO6dnsFrf2aI4B84EZf1jB/YRRe7EM3J2M86xC7X/Wwgl6jc9qrHneEcLYHmwYhSefHG+kaPId6h
0hFvFhsNAgavzhcaZfbBx0B220ZBtUumzP6+iFidj7QnXlyn0YeLWtxHkv/0HlAgslYoPUPgyMJ4
j09TDvQwHteoIiZXlkWlN4auJgk3E2Z3LH0JCX0zzz2k88kOTgPE8TN6HQhWwtga2WjYU4cGMzqe
rAKahqzdHlO+XkNi63upon0Ko2ELenG5ynG52dYDYGcUxcwlA/NSuqh5TDsfmu2FNcQ25nRx/jyi
BbkZ4bMAIua4TXnFTzsSwwNTcgCZedOGKDn46aYoR/NRRmjVE5mgOPX2ZrZ972pRmfFawyI6qfvA
2AEb7y5hCsqj5xrRDnXz7hrpl+CeEW20s8zGvE2GFDmLQUTGep4Nf4cTU3vRzs3XslvmV3NRhH+a
MwuA68mN95MzWugUBc4Ks45TDzkKmgxli17kCiwSsExN4DBTIlpqXjPQ15zKLIvvlEcigudhI/Ge
xmfjuokbeagSXmkETwW290vXUsSIKGh+hC36J4NM7JU7jQZ+RcUWzw8ELIYyP/SeevIQ91sRa5HW
CdSovua9/wTF4cWM1A/wm09BNd2U1oKy84IMF2JFKIGUYt4Co72zm7g+qRMh7oY6tx9ySqdXbAGm
L2BlnoKh9A22egpRKT+pgZmY6qRuumbo9xLh0MU/J9UqY3+12EAvtylcAHerBx6owOJ/pcZJBVdN
38yQa/zoh0pnJzjIYeTBITVtg4ceIPsjT7NXM1nPvkjq6jyFplE91QRQci8Nnp8i2PcA5TEaMvJ2
o3vuG5K8HAPIuTxRbSqevNlrnmlexNlVRI/uFP0zq71TyZJEe4mvI1LTUzcuwDlj/Ei+BcnUGfce
GDkPBf8hQlfRSPMK0FDqbErDnPfgncrd4HdfUCYfwSPFcmPOPEmEAr5Mhj0e/LRGC7LosXtH4WQX
SkE6KZOTtHXP8K9Hy980Km+VY17/YAhcIshF7ssFo8OECveEE8S4TYw0PkN2Hgu60povBgTUEWps
vROMG1c9mj8vbh7OJ23o46HkGmpvldOM5YpOt5zFVojuYBqWpkcqItBPMOZx5AJ4Do0NLjCISbw2
YGa418WCt3vWGOghugCMVRRFJ21hpye9GaPnKuXaFFaNpq3fb+ZYNM/K8UFoTt6Mc+qQ7mBShFuE
MaJtm8pqi15eTZcggYvQg79cQ58KDsqsUYuRdrH3zMj8geEhaTQ2kCkeyGgJW9/8oPSDL1oeRnSv
yhVN7t2j/qk7mAyG00L+t4h71+H+SxEHI5K+6f/5VSb9UcT9Kvz+p/rxP8jHqOJr+ht1/v3v/1L4
9v+BgE35D7AFnSzcf39R5w0h/rEspuOQMOmI0JOhQfGroAswgdJk4pDJLiQAnx/9KuiCfxDkBtcQ
QtoUts2Pfl3p1Xs/rvvw5/8pVXFVpUxfsKH5UM9RMDIEc+FK2S7cWma6vzdBZtzlaMZN5gGK0bqI
f+C6cYm4xBFlPa0Yd0DT+QQB+20YqUcrN1aZ0/2lKR3+3uGgxuMSHN/HnYV7xuv4Q4ej8pgKBUhw
Hap2Ni8i93EO67NuyJGwQSLFZkiAweEmrOOS4X10Xtdxtqf9Wm5H+8kdIEwkG3IyXEoWY5VWwa4P
4ZoI66JJfMb93rDi5NwYA+IuZv2qlXYgaKxUyUQgf87Q4NH/d3bxGEdtqFuAaRbYZBjb2QsPboW/
JN1i/6wxh3JeLWZfqZXRdg4isLlaz075gMDGqmVPHCYO2gKdaTxoTmOFUx5qucyzGAAGEoWPAP9x
L4NUgNkJ+jNnxKNrmZQKhS2tIsYh5odPlmNsu1i8kK4ZmONZq9DH8dAXwGFDrMGTrarkZpiKdavy
m8mI7rJmbLd5V2yHvn4mbpp7DPOu4k6cZlb5dcFFps/ydeOPcg9eNFiNfS9XTlm+FpNr7nM4oavZ
HF9LF51ZX3VnZTd6CIvU69rv+DKkl7CDjJFYe59G/bdD9JfgApROI6H+39Fl/71q498Dys+/86tF
ZP4TMMQBfsAYG8SHRg38NJwLvH8og2Fk0TQEVEfo+N+IQtz5FUFM1DeYUjABhwKpWzwfAsZnAYTY
83tHiHk64Y0PM30szOERazTMv9qooV0hcFoF8gCm7mnMUdztu7za0md+BNV323J04yTQPAaF9TiP
o7VTaMZ003DSo0+2XYzGPjq0PI6dDBctN+EdQ5XLPbGg3gijIZ0fwvbHHA0+Ct6CqXbQmWdGLOtn
UAXmjcHEb8+MXG0c6D7rOkjTHbwBWg2xuKGDFFyNS7rJg75AXRKB317TExzA3dvOsMlzR7c9MftW
A50vAaYxe+/dfpXJCbU3sVx7XeRtKjGKtTWP6s5Owxy/2yk6JqBuMDC2rsfF8fZdH3/x3SJd2SNv
mihkct6bqYXWNtdkYmxyZfldu/UohK+Y5DDIlg+I+KyUMy1go5mEFGJ4waUDt28H/dGWBOFrWobx
aT66y8oJFzhOsoFeTDW5BQwv9ijNa8NNOW1pU3yDAeSgUYx7aZr7LjJb6sUeZiqSfjjByajYFSk6
QtmCihPKe9hzIoAxJqK8KZpu178NAozLSBv9KKOZDrUTjhj6VNZNWNvysR+8+ouHyW6BX/Ji9cVN
7qEMlcqgVfDKSbjXkZLnLa6c49bG3WndoHj0qJYqRaYPATCnA9LjOEChsRUY2tvGMaJbG+D4KVKJ
i1gZhQdCDKb4GWzw9KKt5PjIPK37FmLs9TAVDsh8uoeIZFWI2iVDiM/RmCOUryCQixEcTimdnNmN
PXiH3kGhSqQZLIJMDPKhzEvv1JMYxjAwsy5cdPnECgZbhTKVWbdnorG1UqWDQGIa2jilJAosTWfX
5UnbRZi3LBWOMI2xKDQ0AWc2tBgQOmbCjJsWJ0J1OpOf7WwUip+FPRhMsSPghnQWo4fMltVt4EQA
wIu0uqVbZl04/lSduliy4qYxZc818GNSPEvgBZPmi7UrMjplvYmM1ewN6YXqc44+BSpl26UaoI+b
7cFBWhWCGHTVTdsE7ktjOvJhTgFPtEo4R8NxVLaO6WAfYk0Xb5Nhgp4FXWCY5lQzckzrbqi88mTq
+UiBJZHawO6Yr+yYremhNZ0fvG7g5ps5nm9o13KNBWy1G0gd1SkKI36+djCt2dIS5QOtfkqa7Zsf
zjzg5Db1BSphvH/7FBAVjQNS3A168B12TwnmPrVVphdzg/hk2izD3lJO/R3O73QVKYa/b1eWReit
otVu8fFIOYrrWPshp+T3UFSiJLh2tXuAq71vJEblJ6VXqrsuc1EH9Gffh9zAjfdOMd/MyuvvxVTw
izLK7KM3vMM1q3lrws3eI56aPb/ttMxDrot2RTigHTDboNq0DxDlenXJEA8UQRJnGLMtjXxww9FG
wxRLYXyCXHFNEekeqzyabqyJ/k7b9gAVYgXTuh54qKjalicG0kS0NqIRjNZY9N96JJpp+lT+Jbqc
82kTWfYNLsDBzdho3jQ7kko29KLn0G4btLtx81m9ObwZQ8A3ihkokIzxfITcSw8eq/JbKuFwX8k+
3L49rWLEBQiQbResuzzCqdLqhwD5RFZuRqDnzGo6N1r5gXbr9WM+Xmlyg0BJR1s5Y/4XBE9Bi2i8
3VTYj2TLRVcmF0MzX0H4uhsa7OwGr3ouU7pEzPTWYXBu9+rSHOOrBG76/2XvTJbjRrJ0/UQog2PG
NoAYyeAQIilRGxgpkZgnx+xP3x+Y2dWSsjp18657U1ZlJUYEAIf7Of/5B1SLyQHR3bs9+VdQZhn+
aj7W7u5l7sydOSb73lFPsewIKtZn79px+EDseClptI3RLMxzjaq+9JxjA5q+mhYuFc7FarLHDjLz
jTOyh+fCi0PHbch8disrSMvlBspCOM0oYaP6ZFZudCd6bb4Vs5HtvDpe8IHHKpKsvTzbgCda26XJ
S9RqgKTjWKAl9vI2CTUpvlfxHIyt8dZWCAVa3PKuMrXqi4ySIa5hf5OiP1Sefc8xSbbbOJi3IALR
sxYbX5Du4v1fg35VXbljot0DrVbjViuxYM+wfkOIIrFQbRyn/jSYloXaIlPfy9EOiBaAXUHTuWv6
+VOVDc3Jd/O9iYkD0kDFA8bCdTe3Q7TJpiXHv1A8Ogtuo9hkH/N5KY8ELpoHHJ8xyiUajhozh3Pr
gz7ECtSgrp9bfbA2MwzJ6yXX3ZNk4e/JPNZDe4yedVG2ATP0zSAWhhLNpUk99y013PRgTa3+1XU0
UP88f+hFl72A9CDGzEbMBs3WC2hQu03U+f3JAnZHnqYU+4E5FocYMJtYdbjigcJow48+tWX3PVn6
aKtjd3FDWt+E6RyeewRq9QYYNTquYUvCNZkuwrkp2PPvWVZgxE4k7uCgWDQBENqDElOeA3aKTWh1
TF86YTRvHYyRLQLv41Li6mU2zctQ1GC1HjLeTIxfdNRMgV5z2vtGa+81Z/iGvdgzIct7fWmjx0k0
ywaTLJxyzSmH8m1rZ2nRcy8V5gG8hpuM5OAvyOA64r/MsGd4ez15Q7ylSPC+M8UbLzjEiEfMgNca
AkJYgF51OU0QoQEHjchD7jxmj5kLJm11VvnWRW721ktZkLFXupsq7qKQAOhxx5k+7fKOv41Lc7uo
Xr9xo6y+Zxg4h3HSUlmR6rHB8cW7acaGHAVEuF8nQ5g3DmOEwKbC2kgnVWHBW8RO3qcYliaV3QZR
Xnr+ymSIr8cZXP3UGZEgNoGR8g3G5cPOi9tS55WIn3pn1m4dpGVBbhpzy0MEriVEV9uOEEmvXVti
TSgq0i6xRwLNsBTp4oAb9U3tCfeEw1C0jVq73EZdGz35bdpfJlwNMvJ0IKUR9VJpN33s2UcqhXwv
9LrdpnMRgY3btbVN5PxelQZWa1B9HyeZTgeAt/Yz4l/U0eyFYazWsEZ36hAs4adGTAcKWqqwchy1
k16zgTXCaA91xAi9kX0WZNES7epUePysot0vVvGKmTwBQTKabnNH088yquSuMGu5b42EHMspjwJq
hvNcI0rUtH1s4IFZeOo5k7JuwgzVGwzIVgZK5GKDH3qxKy2dTBKZW3s8GM5kzYGO1RrHwBCZO7vo
xjuVU+OR1tFxco3e7TK1xac266YDXh/as9kzOgQyf5tcQM/WWfqdj+Z0R+QICS4mw1UpSTkYyAUB
1jKNDQTXCydofYs2b0AaPyybTp/sJ7OZ9/M0x2Fnqk+LY7o3M7b+SNiILl8qsWeKxRxCyC2ChfgN
ytbe7DnyRqR72xGXu+2MWP2UjqILhqyLjlMbXadxe7Ei2w6BWrMjkvD5Kso8pMFhhjZ3TYlQFz9n
dxVX7oC127jNmlWVsc9LVHz3cPBbIOqhI+SQC14jD/2P/MM4bgkjyf8IRnTx8JiPM/Wvwrt0TU/M
PpIUlzVUcfbWfEX7j7BFzm04pSXYvIFd8prImDCkGK2N85HVyGn4eSa9UdOJcSw/Ah2tYfoUrSGP
Yo17JBW13mWjbZ0x3v3SKjPdqsa5pD7q2Ez1/SVZoyNJFspuEUjar90aLJmtEZOEU/fnaY2dTMmf
lDGZCJNtjGdvJJwSfYp1An2e2P3IrvTXEMsJ3dYlplTZQqM1w4WsS+g7q4B3yF6mNQgz1TDp47yP
TsRxOZs4Qwiat8T0jGM6B9Eap9mswZpzz/gDe/YHJJPzhnn7FdlW04Y42e+uMY0bqy0Z6Ar4frX1
LcGlKsQvyD8tJCtUpGWuRX+8yP5Vt6b+O1Kc7HqaiAE1vA6eH2anR5n5n/SR5KJNSy1DcujY50f1
kSeqyKW5tlLJTGyNGy2kXpy7pPxGA4rosTYYnYM5KPuKkVIdpqSWtmt8aa+15Xf3I9N0Qha5gxU5
7iQC5WfKF2cLi3K+9BHzHWqgi7lGpJofaaliDU7VLZ953RqmOq+xqg6Y/RXTc8xtP1JX26UvbvOq
XR3F11jWCqNh8nfXsNZSJBwF+keGK61hTR1Q+N53wCc2jjG2xSUdiH7tpds8qzUOVn0kw44fKbEO
3F0ScPWpeqgo+re2UB6Trr7edWyMW0+oI7k5FcoGmizm6vlNCgz0LBAThU7rMqW3qwTBfpYxlcM9
iSUUU5RktQcRvEr9/gFJnoyjbV+T6WPWG6rnXi0B4mMFSZzhJxS3thvfk64sD67ZpwfZTg3ch+ot
n5n8deTF0T5217kcSvos6V0w3Rjv4qRvSHzzVZhPLdXtal5sx7XHsAur9cz3ohM/7JHGLwpdP6l3
UCG8Y0Hep/w/SPn/CVIWprOKN/531OfwMr2k6U+0oD/+5E/QR9hEhiPdwznxDy9VcNw/QR+yBP+F
cBQ2HSIgm38CA+lPGNkw/gXnGIooNnDWB5/o3yCQAGFGAwFfE5mIgGn0jxLD7Z8xXAjFpAwzs8Qc
TwevxvD1ZxCIUWyhMlw1PkEIaDhzVEkECj4XeL6rNYqhsWJ5n6QFUWBubjwkSa5dKC6gClsayoEi
xfa86GbIAORGT6HmwFTxNaaz84g/ta7zOSxH4hbW2Nm7TOIHChPDJrw1wVp6gHa9bQQNtaFB4meP
nnBlzZd9bSz5RWWmOvjMLjeJ0Ia3SmkKDyhrsm41DuPbuSqYfSddP71gKbW8YJ61pNRU3LYgwe01
3chcqh0dcHuyF8zeByPJXhDHLndavojQoAB8XqSSARB17tIUq/5tlLGgfyFNNkZmex8nzj0dSJpu
UMEbjyvqk/8GRv/QDvwPAffjETiO5/JUdd330Nv//AhKhFSZFnXOJyVN/4jHi71tjFkSA0xsOPWv
0fZA0kbp30FJNa4h6nBpjeMRRQ53ie4xgfCKXKI++moYzyqykxuIXjUJZbn2GX+Y7pKsjFw7zbIz
DbVgWrp28rTU3j5OcBAfOrO+9Tz52BemfbCb6ZrZn0EKr0FQCQHaLfShH16SP8cZP44v1sj7H0jX
XLSFmpUn4XnAqhYi8p8vukE2FRN4BMO7LqNnsT79GE/LLwiN5zsN1S5eTaY8onzst1ZC9bgpsW/Z
dZwmZ/z09NcmX6MAfHuab2OU+aepJmAzWvhvLVTLN4xzxBURO9NtMji4FzHQv7O96AkwxiAxDKgE
KwOM13Ni0Yk6qbCvldqeCb0TLrXst0ovWdNmr49XujK/E3dxPUlDHHpSWg7EY8EntSIshOcl3842
mQc6KMPOTp+LxsdWwKqnb2lSm7TR5vStYb8+YogkD7KHfhQlFKTNOOww/5svvJT5DXNSXqYuTw+5
+V0v00zCvZdOF+YZR7DHkQwnzpuHMCV1DgZ1BiSmJDhFCjrjVtV8wYEB+hjC1+xcJmaLfXhhfF76
qnnzCsqITTXRq29s22+RLhCDXCVdd/DnJr1CmqqfI2ZJd14lxrNNpdLTsg8FnoKJyg6LTDI/YH5q
XHAynW+7XnBDMazaITJTh8le300tV/fk43WfrQRqn49649rC+SPQQcp+I5z8Zc9C+gWdy2HObQqT
eRqijp/XzpohGsWjq10SWBT3vY+yS0Oz/7TMEwZ+7uAHiHxZO7JW3ybDU0HHLGcJrGlJvhPNNt80
DpkIba+3n11CGMMiKfR96zVfZh+b93ZwykeYgz6ogLQLDnOz2hc8++uadBVmWmRpdJA2tnSnxmXW
6Q82CLr8YBnWRIokwjYK268djj4MqhtV5/ToTS+2dq8ZW4gE8KiyeZxvZF6r+49lSwYTlh6ps5xl
a4tr0dTROwb7+hdPKztUMaL7XGmqvQFEJK+7JGgtCem00tdKz/dtLbUywGKSwG9zGJy9tajc3eZe
4t16Op6M279/dX8xgV5vv8m5A/0aRus6iVhf7R/mBlMrOoLOZXQxZONodM+u2Cyy1T5lyucKRGbQ
Zbed9pAtKQx+e278hlCZKpn3HgI6WnPeQUChoo1OHoGbL/noyGXjUxLF9Hkyega24mJWzPfYpoO2
++cXwCiPn+UYnMvo63++gErlnRQJU4bCUf0WJcB80zZxvGsxi4SFWrHPRAgh72Cfs8XAANK2jPAb
aCW6fSUm+By8eyYb81K/mLMrYBHOUBqNZoh2beFFD4XbIs5KqpiO9O9/+y/esB83H192SLzgpr7B
6Pfn3w6CnEplTfalHmyijKaui95ZzZF3kJ0sMF/A4T+bu/m2cMdq35ceV2BUlXP0yIU/1aWXBhOY
5LGwJ3ms3VZ7wGfJ3/uT1VPhtkNFVEKHNYXB9U8lJm0MhabuHf8aMBU/tV5Jjh+OulLeSEuj5rvB
mvJq746uDEg5VZt5BTz7YYg+G/iAHyCJeif07wS+IlHeFR05Uk2RzM9Emai9nMaI2juRW1W5lRf0
hjG/IWZkvzJKSyOlqDHEVpkNhK06xxRNHjqMVdoNuUzNsbBAvAj1kUdqgvnu49WLfC3+Lgm0H7d4
zvDzwM9OapbGhfYJqLzMiBIBNkq+64QW7jI9iZ5ZeeMbPMV1B1lvTUb+65BW6mwxmU5JP2Xna1JJ
DiQCuQfYHmQQWq2TfnHLjFDLEvpMnMxHdOIkA67AoGbRJuJG24U2gOwNUhPOkr9fCBSJPOn/KRtY
CRhcUzNAEbc/ysFfygb2avySkBRf6MrJIFp0XrDNx95cTDOQCEmXATFjXABkoHhHKda8OEavGAOx
J23jsjsmaPTCpMiKU5sC0W2WUk/zYNSytIQ6WO0IdlhfV+HqrwuipMfVyPrVoNl/G8jc1kKszks3
7BKvhsVHOXYeMXndoq9ZWAdWZZKeYhZRsSsETKeNj3Dj4NE5hYtq3ONslY/g7WQbu0m3FIFmYGPW
Oto9SMgyhd2gD9+xdWSLzKtVXtTWh1mobm/x1h7cYg2w0dfn2kxp/7mbmXpoOUOV2UjV1jeXz6Jp
qtCsoajxexI8ozJeCD+2WKyZ0RHB6XnuN7RZZSjxLTzVIiP+x8foDMhBtXsFbFSfyf6yfCJ68uSJ
cyB96rQMKrFCA+8hCyqzz8Ro+Uw58taJDwl1yxyUJrvBpsP3CSq1Ky7E5qwFjpzrk+7NHFWYDYeS
xjDGg3fot8xfSp3LzdnyCqxHyZScyI3bRD2+uxvIYioKPKezrLBQonqIcTM8RrrFqaNEZr4mWEAv
ZGw7TX6lkd5M+eMv93GPl+ZWgcW8lsSWxEHfljCC2dn1QKuUuI7tKT8tLATg/4lBGEZBCWgjXI8v
oiYFifU0qHtMIeG5CzebL5La8tBrTDY3Hc6y7wa6a/yblLaFaJOj9wfYhfol1bS1xhEKa+dgNuxI
OttJaqzCtKXK3MyxDHvfhpBiN5EepqYq3l13utA6F2lgU7aSsoRvJdBhXt64bpncGaU7QWZHWb3p
/EXdf7xI/8dnePid4gVz/B/2nL+wpa7rgXripXr5qbmFwMdf/TejAUoThyjsHywsXDrl/2luEb3o
GBOgN8HR44M/9e/mdlW2IJaDXOVB+EMFSQHxJ8PB4ANXrRtSf8SROh73/4TiQBrJT1ukEMLkoGcY
jVYc1P5XZWe6yGkAJJZHu4ogIGSZJi560iqwPVSEdYvPCsuQ3a3T3OiBVkcycqiikyZTQpLWndwt
ON5r3an2IL0E2cHHLbGPzbUHrym70E1I4IFD3ft4YmfMqSpq4WytFWcyxp4sWrdts565Mf7p51q3
kjlkhjYy+iUDUMS6nDijNXWo29L5NFTD72plsIofDwnuwAof0F8ZaxDCX4wosjXItx45K2cp5juH
4c4+Xihtjb5fr4vf/cMS+Q993QoX/HAofXyfb+rMvPBPcf8iejNWp300us1x0qiQII++xoo2i94l
/c03/dxA2us3uRjguDTM2BQhTeSX/FCFKro61ZFmdZyitltt5ylPFlvbM7JPP41GYe2XJIsu//jy
kGq5aDFZTHSuv6AlmU6AbFkh6RicBHGBNlCOdzqGbOEw29Sw//zb1nQcbwWIHGITfr7E2Pcm0l0y
MvcYAuTnSpZqNztSTLdD4T/8/Xf9IjT9uJ/EHvAltOX/QeGJl16RlLmeHttkLszATKKuIPkQ5YUn
BR77SzLfDnIQ1xNFx0EVLpR4SAHdP77mtcZFH627/qqS/uWxFqJzF1wBMggiOV0OkTEd4+0oevCd
hqPx7y/6r2sIeSYMSsOD9AIH6hcOpWz9wuylkx0bodQ9Xo9d2Gu8wU3S5Mlx6VK4/m7FTPA33/vX
twRcDyMjND5E6jgrr+zHtZvH2ZTGTpMdq6kdSejiaU7mMOHynw7ZP/uuFdsDVkd/yqZqC7CWn7/L
SrGZHBMUM6loMb2eiWVEqiCXq5jJ4+Pf389f9tuP77LpDYEsXN2yf7Uqy8reAUVhDalFoQ+oI7c8
Fak5ivDvv+cvzDWuCeaph6byY7kaP1/T4BC0QuRDSh0Etymcp4yLspbK2EQjKFCSpmWP+TsauY2S
TcaQuoyT39gJ/bJ21mvFioGNjrAOwNNf18644OLYMns/RmMXh6jKWgM9FGxWrDFL1GSeHXaOufwG
+/i4hT9ssOvXrmpRB9MokzP0wybnh21vJB27VpGbHhMvMj/LzClPjmktN+RkJHguN0zwe62e6Qxx
jXEDmrVlPE5ONX8XTkGUYgMD6wSfJDrERDicojTiP1Sm/VFV/a/xwv/pd9o6Zzt0NPjQ6PN+fkS5
bUYTYXjagQ7cecWU25IBBkI+j6hwJudQaVnjbpYMsvVWq6f8rOMAshJco+g44Px55ffIBufUM298
zenwAx3xl4JI6Lvj/u9X019XLc6Zq6kkRr9gGr/+VN1nKNQVE0JVX2dCma+hh/ACun7799/zy1vP
o4MfwSNzXWKXV/zk51uSaiAR+FWmx3oC+PHTtbescvx9MAC2P/39d/26nX98GaY4xkd7+B/CprzO
7qw5YztngB3GXjSGetEMAc1tjqX6irTghnolhtl9JiISRU9t97+5sUL/MDH7ebkSFcf4Az0GD3oV
Mf+00xV43Bm8GdHBHSa5EB5osJn2/mw2xxjdy72GA+ervWJmafrR7jQJjOU0XcVrjMDsK2bBxJcO
w3IHmxTUqGuzBs5n0SOIN/JSnYuki04JAMMFV93ofZyH4slbCnVWBSZ9oErS+eS24DNG6dlXo9TZ
cLtyMi4Mnp1PpLDqhx5M/jqpAJ1CvUm1B82d1P0SR+awKapkvCXysX8pIih6SqOM67SG/tafq+gd
eMVuTlXZlgwCxyY6qE5Y3S5zkxWMc+VaI+DdoyMVNqyXxI/ENzj/5iP6yAatbzSWWkD0pfVejL1F
iGc/m1hreVlyjk3ebMtmaxFyTF+HhM277mLUtbXmGUFVUjYSW6F7cUCOcDzs9MSx9pOlUwzBHui+
ey7xxphJu8+4bDNQpL9lvfH2x/kur32+vsGc/94zOvZOvRvcZwUdIJyJ5zi7699iPs7PWGw0a206
gQ64aaE9+LW5nDlniqeWaI7bj9sbOYD0RpXo943ZJrTSGEUgRhOxY54MvcQGJPYJC28ZVDRb92O3
gp50hZqMHcoTs/a1qnNWJCRF2tOiEMSNpg33brE9iA1S15MHa06tzwNDag1unl7dmbnh4gZi8TkT
jN4zmk7oEciYXqXuIyCLpFzivU9DrzagaPanLDbNR4+oAmOjGdzbEgT7tSAJfCeII33JVvv1DS8N
CGBE4NO9PaHKDPocZqM+tvNtulhjEuKvl37F8YKtCR7qk1h0q9ia6zospxo4c8imOFgSr09DQrEp
YEQJFR9uCWsJex51ZvpURHi9rDho342A5rYGO4BM5y4ckhWmzrgAfKWyib6/Y4FtdbCEl2RadRaz
x+qFJ0BOKrL9+jAkdAyOXWsPDt60PMfYWs4xNm+n3MMEWaHbnKWF/F0r2l2fueIQowXbEhVkB+Rt
S3CCJIVyJqurKZ5WBl6Rho7RoYg3K3UaWt05YFoQPcS9u62tIX9pnSo/Y/IBb5j0ittSufs8VQRH
rImpepqZz57Ha9dY5V6vlx6pBhQJ5LcqMOj5AuHAyvHnmuhdSUwbVjGW8eSn4y3xF8sJZ/tdgunk
bhqS+oQXCYZLGjwEKCdrmjOXVeSeDDBnLsJlZKoOjhPhSmM9S1w1z3GZ3sq5R8Y4Qq4aF88KOHCg
6rTpoxMhS16AE68KG9HXkBO83FfTPvehSMHdhSCKyhyxCoSe1E8uXbK8wqB+aWBLbjOYf0QJWdXG
gNJGKLL3pXU6GAOj2RSEpHqcakNjfC1NzHzwMIYilt4kDtH1ueU8jGN0VVdu/KUHOST7YJlPCUk+
QYNxeViXxnLjpKZ5RlvZ3gtwuJM22nmolHONwdniQVYvM5dkkHUTibu3Vs+bwyLqDAOCaIzaDZrT
7CRqqxabCNeD6wGHB4N5pWXqm3Ex1KOtLHM3T0U0bPvR8K+Y37S3FEpWEk4A9WHugu2B78aPg6FP
n5bapn6ouwYpH6yR5Zy76GsxfnF3Vt5737MylXB6nPmYtGtCOLbT5lnG+sWzp+niTsuCsH8Ytuv5
Q2Bm3eCuh7SxvOt6VwUubxpZx5pFKWDkdRTIhVok92bOwsrpSN1xU7aiatrEVgQA5pK9dWgyWp+B
9ReWlHk7X+nWHhMYqwkkiu5b0q+f0Hu2oZjS8cZqFSruuKg9/FoBgQl7yIzySmsINK6y3L5bA3Z2
Dk6uJGrH05WJL0KfRtMJH0zSWQxv8r9iotBF0D6MDitt9slj5cvkZLbU7SgFvO6gxpKFSVRZT4tQ
aMhppbstF/mlqj17p5f9+Axv2HvvrTkngqQSjFNL2/08T8pXe91O0dmiEsWFcqAew/zx0Cjl38xa
69yTI4j7Ql03iABa90AH7TOpE0a/aUj+fWsMz9s2uBwxwjLPLiy1s4/7YMHUS1xbNlQXaOcuwRKF
f19ELTOryIxMmv8ssYAppCDJTAN96Av/xEP1P832oEIOYXiulTZa32ald/dur4EatBXuuASthojk
tsR4VUiXo9jeT65W7ByvH7eTl1oQJbv6DmCSZMFIZMcoa411CpGSmzEi0IjEfrRtFjYZAFgMQT0s
feMO5S/DZvg1134c447RKAa4divC0pvqfUEk7K5QnfcyQC8M2GjaAI+P1Ay8vkbVnUe2RyY0mYWM
NgXyVlzynyp9Nm8G3atvdRVR9kNcJmoM0LbaLrlWWyi7xmJf5JX7bMMSfODS4qtZs706jCKLpG1C
Kt562vFrxrbDfW9pM7qvxh+7QMsrznS446Sn16N9Q8e+cuFclwZA1KdCLEC5aLkwSiuLu8ax+1uv
m+eD2Xb4JKe+dyhnJY+Th9nUKCLvqm7n6ExCuLcntbt8XXlPzjZv/PazFdvtjjSx/N23yzQKGhJf
jtpQgSVlhXxyiWgmMHtGxlxbReDbyiiCDk7si95Y2cQm0GlHcqqoZQkX7IMWtmhowX6+EtECubLO
mFgP6TYvjW+ThpNAOjTQ1W0feVsVxws52EP96opqZHCSaaHncwZCrkXdbi9RyLi6vxP62L1mMmfP
/kPBGvkyR886/qFu7aESo3V1LHrFjW5Vc/KeaKRn9SmJNLzYfUWb1GvvrZNU59lujJt0sodHLY7G
V0um3nM84FWwqSqCisJZV57NsbeUhcsYvCqrg+ZYy8kw0PBvS2dkzC3Qc+RlG2oejgsb/OPqDR77
IqCKim8WY3FJ4m5BNYw2Oto1plD8qn7Gqy/Tz5j/FyG6EM4MaCdLGRRMUR2qS6K6sG9BVCMirCiE
LJsh7C2jZjtbVPzJMzMDkhdT3qPtzxwjAnSIdVn4q4BDaQ8YL+g7Yn14bhwKe1NvMKVS6fCNEB1F
h5EUSK5L7oL00q8R2QaYlFDinNdcGCTwhpwPjm5GT4ttmC+a0WiA7sN0HRGz9WBX+AcI2Ln7GdPT
R0QZ4xooLr9GhPJSTup+QCjvI4UxtLTI0TdJ3l4c8wlHCCzCFNtrVEQsqvIJHbu+0T3t4o7MLTK3
QvfkejtLac4GhyDm5rlebmaKEzwgYJUKTOwhkECJqUwIyv6cvuaFkVSBRp+8GZK+5qiMDwZi8d3g
TG+YM/h7enkraKXh7+D8u0FeOiejK+1AQErdlPbKVfbjAMkbLl4Ry1nPZnG12CUWDeJFNXxwUg/e
3lhaEobLpdgzrpyx/iIwyRi8+Ax9911rdHPTKoxEnHE0TsjU9S3WABBf5UK8J5GJG2MemWc1ctgT
i6HjFyD8DT0+pw6F0Mkaamvb+Wm7K6e+u9b7ObvOxbzP0VcQv5LMAU21gwXqfDs5hOQk1uwcbFKy
Ar0c4R63UAkGuJ0GpeDdLDodVXjW7Ly+gxqu1dtGq9VeOGm9QRT6VRKps5NL41z1DdiBivVjNnX3
g6m9pI61q2FkUKf4N1XZQSNtn6dS3Q4MM/vaeYRQcmbLBTAq0v7Kkeodi7En4fsX16j2hC3jdpAV
L76eTnuVA1K6vf8qbNxKSG1HkqsJ+7EuUuj4tfE6+4LCCpJW6CUG7EGClpCj7rKhuZoTd0LA5Hwr
Rx/fzhJUe2NrdATxNAyflam+zRg8Odlg7FpGclOw+Ev8mclqrOA2e/nJks2IscmCdDc190Jticj8
AvmhOwx9cm23j7o3Dg+tR0Rb0qUYxcTJwZ38nFH0OHzRDOlt52nsDyM9zPUwSO0gZ4jHmrfoJ9tM
3S8MxiqEvy0uaiRqymPaOsCjU7a2E1Ai5309CUrodGVpKAENGUWcJndJOV8Y7/vfdcddtJPWFAA6
sJY7T98bozGZV71Xdh0iqgT9VQHTgc8z2hzNBKAzk9JMRP0xLntWNA5tjdyAalpZT3JTIXYYlSTY
dFAPwfYk1uSmH3oXu0QMttqN5gOaOt1Ey5n7zNyR/j17cR69k9/JC8i3MmKwI49GBBYG6YgwTmmL
Ypb9gDNwxEg+XmcaSz1Ez5BetW2ktfQYNaIncorgMnDGPRGDtJzxJaFLTl0Nw63W0W8weobH3a9D
tHJw2ZYm/IuDSqzdiUjn8S1TEKYyZxHXusgV1qq4XyQ580sC5gC5Y4gJF9HZ/daxMfcD7xr117qe
HPvcJ+Pa8vo9tOrEbrrP6G4oHQrN0fdESsojtT0freFTSKwkDXpoQ2PeucKlv5qc/qtTlEaYSsq/
jZU0d7ZUQY6V1rFCNY4DaS2PRt5xkHZmdDITG1Cgo8n3BheMYJ3UfHwfts3ov2tHkgYKa4c+YdzD
sCy/fPwT3yuNi+7Q9n8QqFwEOQcDJsFLV/b0YAyTQQk8c7qdEP4gItLXWY+qnE9+zs1MZWKj5O7b
3QdQ3BQzY5S5XsPXwI2LMm30TZqiVcRAC+J3wnwVekm1d/DX/FynPReQZnwi+4i67wBe7uy0EF/K
QeepV/inHiNM0I4Sc+G7fKbeJVSGiXQ+QHhrcKAJZp3rIu4+emhs2r52xDMksJeshZTd0NsPQ+HK
cMwjRJWpAhUBvGQzGATdiS79sLZGG5FRpJcl6x9qwzVeOs0L4B8k9DwDUfTUlS9lZ2xE4UMH4ezo
cXiOVU1c5zRZ17gq6jc2St8ronqZkCkb8CpS+elj3WlQJnYjHGXK/5VeKAt1n/Qdc/pxXgfAQ9JE
7xjBcrkabdZ9Maz3pBiYsgn+J89qvqlJVj05gJSBJRp1NipR7esViusG+BjugrqDcEC0xNC08bFh
BfTWKnBECsYHFpnzKTZ8bevjFR42TNMJbMAJa8Yi+gvcBhIRK0se3Wr9f+ueuyVQdC4BsSPLeeSD
EOhI3w7bSdO/JFB7szDvSY5LO9Z9olFeMwqHjPABPAnNiN6VsACVMuh4puJDs1mrX4ASKwzoKmPE
cGgW176YotOYRPVLlEBzXKKEV0dLeIXxjWY2iaoIwzNRv+Ru1x/9dtbwUO/GQh83sojEheaAK6wM
B/griuOcCpjoyr1fpcY1fYv8DOGWf1DqRX4aam7T2EFMm3KcsD9eWKPLk+8l5v4vWKPw1fPQ4fDd
4xXRA7mWm8HD6gYvqiAmhfW+b/k7X6b5FZvv62B3I3S2lNajb75VaBUCn2HevhtlhPqap0N0GS/7
zBuIga0PYlGRLCfHfrsqJM4mEPi5KeHpyAmrGoy+lLgqYkPcVqYTnezC5Jf3dD52WLEd7nW8qTtY
BDxie10FUwM0Zzc2kIJN3kCwysHlZkJofnJcpb/GegYvy/G0GhZJ4+/dWtoor+hOd/BHoPZY3KnY
ibUHVA/Ru4vqotz4/boGpb6w8mAhnNIYX2vqgEUdNHflU3pYlsO5SEZcV+mTAxqM+QuJPfPXeTW6
2nQU5BIotYm3CWUFJyMMvmvRjdVNMvXDQ6pP3vdmtKL3tJ7902gnxQLNgpPJSqd2h8/XglymYgWM
fhs9Z85K5eqkKaHx1wDcYdGk/83b+z+iw2+JDnCNf0DP/0J0OL+k1dvPJIePv/iT5OBgBAOl33JM
g/kA64/5wZ8Mflf8CxNaxjGMT6EyuyD+fxL4Lfdfa+YGBzTGnh7yD0gTf3IcLOgPNnRsUHFBGMBK
f/gHNg6/DhWYJtAw8znMoiDF/mrruUASw3ZuZRBE28Xf2svZy25/uBu/n+kzy4PkAdGT8pGfDJPi
ZwyfEdJaHPrqgJpmkytvo+Eg7jnc0n/LJv4/vuW/2DuzJbeRLNv+yv0BtGEeXjmCjJGKUXqBhaQQ
5snhGL/+LrCy2xQM3qBlP9+HSrOqSskJwOFwP2fvtecL/auxBZB8GKyIUYj9aZQf5fAurQuSgc/3
6uOFnPSWnZhk9bJjCJRNjnrALFBPP7++ClTIJ5IL4tDAtpo0eXRmBjrNk9vVZEqVhB2GZEspxK+S
9m+P6heFOPvaybeCNPtmqDmrJ3C4vdGo7QZH9bC2OfFsiSPst3ElxLMe4bhd8hlPVkI6B93CXbxi
L9pfe7hBOR0IdWWQQbXREEM/xKrO7svBgPY4zqU0B9DqVWN3lNdLigUu/kbXbdZZqXV+m4glKvBI
ZSeq2atUcaKbrELdmdYtYb+Y7zlQtGwH1My5Ut3Jpj/kFJx2rDG6UWvFZv2G3japFEYjxequZJi3
wyIdZLaaULEBAcunJ5SC2QoNnA7Jof5lo+Gi14gD1lXqbgWfI9+aenNNbqZ8GorRPPRk0mwValbr
0hAJ25zZgt5q5qZJ3XrhDJV243LCXxM1MqAxHbpvhiP5S/ggXDsTBohycnWcK2Oj3ZCizftAcWAZ
lm10CJKu/0Xk6XjoJqPlrBcMztLpEsaLp/e+sIPXqELJsULuOj3RnLSMFTnJ70IMBOHQRpN/lNoc
SHhIyDHw9NiNkGFI8wDJj79ovsGoOG5KjukYxcEnLO2RQISckO3rzKbOsYhnS11gFQ6J3w12Ps9C
sNlmiXKbhOa7bBSTdq1sfyfT8GRO+rtHFvN3QHLh0myV+FWmQ7JTRwq/QCtrbVv0YC7ZEXuLCFuY
n9Qqjmaae1gIg0k+t+R+LPKB35EMTrrPPat5JmPXWRLE7VzlbhvxRe6DtWEJbYuBMzrgakx2YWF0
K09UYoNmXsWBo08UhfD1Lz3MtmuXdF824pkbYqYxdZ/DFAPok02gYiK3fe6mfmIl3QOq9vZBVgH/
svAaJoYbWwdytcuFmgXpnrY2xCalbNcdneM71+N2LuoZ4ZFTy13prJ23RI8kyY6smhyt8AwMHOpY
C5YtEeXfwKuFNOdi9SEpsI5i2outO5TiyTYikHOrmSL4GTiW4TFLlOBW7z1qzGlES2thwiRcJBT6
7lAcQ5AJwfUOU2jux0rU17UyH26AVO5sXLr3AVD+bVNFxr2Dbfm6N63nIK/ZH6FW7an6dCrdFwoQ
u1oAZmrbIRuWpFEGP8lgmImcfSkXhtIq25J20B8zSd0/lLfIAlOa/ko4mvczIh5gHba1CSwKm8xa
aaRHPdib70egpjYRS8PvjF5NQpzYAD4vpFeJW3X08X3r1xls20fODtOa3D1cJdjIta3rFGJrQQ1+
dfWg+1HgBTqoJLL6XaxDYzXbgW29E3cUaqly/tLSRu7xrea3OJv6N4Gp4KZoQ+8Opa3xyCGAnlLT
cMQcaogvPSEX90bHwTCshHufxKJ4GyOrP4gR88iQRPJ2aGr7WhvYTje1Z12lmDu3Wm1hdxml/VBB
QVzhjJx8dtgIyC0Vm9eihmyM9FUP5EEAeCmAdQUpHnrbtlb0/8tNF/Rg9WJb5osI8uYDmNbktzXZ
ja91LEIpJoktU4PmJbSjTTVWDdnG+O1XTRU3K74q5rpVzfoq6+05rryso8eJHV+4CEE7zGftyMZM
6QS0qGh68WvDRx0R7H7E/39F72BcZlYQ18vELlQMy3ni7Vx2DJsySWw6giGmLSJaNpKzxLpSQ2UL
WhYFdWETlLWkSsgx14Pgq45C7P5zqoxqd9wEiLPXTtCSG6urmbfsUPxG9EsICdc5Jd0Xmah/9rWU
LGNdesADTME7UUmCZRX4QR7EhN/bcXypJ927o3L40lGdXB3PTH0J4mfhIrJ4g+mk/ZROQcMxY+/+
p/HokI/NQPNWUznwzkcsvbCtB1AsVBUGWqJkQjnzKRhFY+NS1+7clO0oc3ji7hKramrh3JmZh6T3
R2WFKgwW+1Fn725kc2Etlc2LM8hmxd6Xf9UU4NGOBpfjcV5vUNRTFWbra0blcwe2e3u08XAiD9bx
pKnEaUMV7mvKmOowb/bL9g3mntxhInDTRdgm1soNUtUnGS9l8RTdrUfRmdPq7NYQULtv7HTobjRF
hh6JVOXgl9T29YVLMWInCDBBq+x2+T5pNM4CTmnDoaJGPvk4pvjBELOxHkJketCGRn09dmpjc67M
HOWcVuUiI+9ne8hUtQwbUyTZD1gnFprgQHs0VlSxjaRLGXj0roHkupydCm1mRL+PJ8J0Pq3mwrau
Aq1Elmk3yBhrrO+8/Yq7ZTcqduT5ps/EMnlgkmvqEMjj19Zsq3IllYXwWD+aP3aNRwdESail9DbV
HkPj6FR6tGMAWw73hhjNN8Ag2bqomOB2gEluYkYvEXHJNf2j4h1bfruj79s8kqZOkHjohvd2pICy
TloPjgltHNtEPBqLqti6wrBfJRtSssxiPbjOevhD/zn56bDC71Gh4zJQ1O69KwLlKSdMnAqOTLSV
q9j/PKdUDsGfUeXHDqbRb1Sz0m6phyiPYZCyyBhzZyHT27ViDfH3om3cg1d2w0ZRW+uFrFHzpROK
+ZJY1XjLl8reRHWkrMY4VlbUFqghBkF5A7xYfCujvFjrosjXSkoOyfGuS3g8qClc9w5660YtCtIN
RZNcWYIeag2Ndlm0EzQiJuJmsEr1yqGHsi6Ist/lozTWVZ1rlItUk5eYDOl9yzn6LnC1cEfLn7bL
cS5P+MoPoIFd9hUuzn43Hm6dpgjWtDHCpWbKrsaOV6R3ap3kO5vK8qsHZHorEfeTSBHzMVQnk8c/
IVhOGwgUIH+8Zdh7Rr5EqBSxBGpzWQLJQwqDnEVh3EEFL+4cMU2ruLTakDpCNT6raHssiCw9vI52
bCi6pd515gHTaVMnuTPSSNm0BsUvs82pIfa4ejSnp64oqgFaQsOn24kKuXXqktLEMOUw33V8WvHC
1SJvzbep28FQn+gpmA0NMJkV2hI/T/nYokTbtCw47IFoCF1ppi4xz6OkFq3doYqmgDP2WrWv0ZBs
kPsqIxD6Qnn8j3PYzTt2zKYBdLijCqgejUHSqkAcHbWZbldT8a9mo5NWZM8qpdZ1XlGZMrxY+3kU
Q5hg0lZm3+NgIVypXQwxpkzFnDVDdI2JerZ0ulzofUTqOHu7N8e1K0exc0edUokxdghlcs/ugON1
KHkW8GKmg2rTDoHgQRD7MuC/PJpKHUKjobJz3UolAeybmveJAaOT1Ok68EEemdsYdC14zsDe9nW8
na/ozokGMJgehl2MW7iH2jh/0IcUkIdLy3Iih3MrrVKKhWGN+o+xGN2Eb0P9YHQGYrk0Vq7omN23
1egsSpM+RJ8o7y524Y1mFq84OLVFlozBNZeRrjK1ZOW0wkZssPr265IyzDYI6BsV7EuuEP8I5GG1
6qzZIUY0qqx8KSO4YtQilmlj58SDK7+o+d0NOggofejzed9W79zIgV80xY99GU1L4Sqhz2q15UZ0
SwSp0F3o49MHc1+VAtW7TGhtL7CxBiu3D8NFatBwUF1Jj92qzHXmVFxvUVkmuyry0FixaRFW4EOL
KMSSCZ/NBsWLIZuY9e00JdGPsIUdl5IkDpGvHbr1QIDtQ4UuHmNOiCBqkevRVZTY1X0BaOhVCWHS
8VXPv6PkohnXOSjENGQyq8wFON1247TXIQHhNIpaHxiKRWMwrM170xXTPXx78VCFcbpGAeDQ/xtE
vrIn214PjgiA6kTRFiBisiHskSO5msX7MNFGCuwSX6yY8ivNUwzqugSoiVVfhgZMMZe8x/SqKX6y
vde+46Z3bzSvlepS6FZ56OpEANUq2/4+mEhWlCTvbqG0wP9zkUToeQ5RPPUUmjNC8BSh2Fk/zcis
e8BU03hnajI5FBa8CzjU4rst2F8tBi3Sb0fXk9/TLHL2qRkXL8HozByTojWe1fkLaWs5ENfIjfyB
YPSrKHbNmyhv5Esh8YkPsu73mRV2V70ypr+kmSA1iDQebtnK4L5zqvx33jjqsgNA+UYzpdR5RSpn
r6W6eS0k5XQbvwDFzq4wOes2ZrseyY5/MgonX9Pf16hjd110Wyrje9o57qteOgVN/cldEhM2bRBr
QQICWrdgjzfRSsEX2y5aZYA2OApWsiRL/IS0C9zyOLOo0Qt7Dx89R0ZqTIteIyC+qaZVE+ePSkZf
ilyIBekVRNB5pKQWHn2rVKtehJEYYP+p69I1dkDaWuyMt6Vn548l0QTXcsr0nRB0cNnP5+gjIL+m
ldsqvtH0Su5zXLKVd+AmM1JFWDuttd1nQCrFgnOnu+UU0y/w9AdPVEPlNR/F7J6tYvI2aEb5lNRp
/Vq1FYkClWLRpIoDwoq2YIICINspWxpAesUBUnBfEFpFjTIVtj4HZfTJvtPb97B36eFR3rkePLcg
HwlXdFGpNnxsB229kt5OZZeR2GEo2VYiOVrSFSqvMeb2ZEHUlbylix/eJmyGFomZJc3ada0awQ9x
GY1I9G+8/79lQXBEyzfNW7SE9tItldPeK5v2PsVMsTIxFzwPojH4cDnaWivy4NBU5LkbSvXDhB/0
A1XUw9Si59o41F1XCiXXbVJPrOyVYix51bIHgMy9XKIPE98sNWvyZWAj44ladTN1UP+QM5nYTUtz
G0W2c62nNkVWgCrOLso9zqaJHv6kBA3Sn5VwYRlKSNN5cB456vA9QaH4I8gddVWF3os5mP2VWmn6
lr8F8NhQywczNn87YDNBHMoRV0tAgGqK+IX7NiY3njf120443LHSdbd1mJBno3jcFCNwXpwuMh/j
rhQ0VWNeWOGRM1Cwpxojm7AJxdpKI9LvOYM8syCnd0M12fsaidlC9tJeV1kRvJVeOi0zCuP+nFB3
aw8kY9CL5RSjC3a3QwMRLOz64huJESE7XOVAFo7cSXfMD0Gs2PdOrQLbS2z9FvC78UcLiwKcINg2
0cbhPiii9q6whug6s1LrAU6fV6BknAKl/Z4UCl2rtNnmLLfrrjKq1SQH9RAEre1nPariUqblduyM
7EGy4i7aoajWxFWoW5G1j2EL32pwVHtvENC+lb34AejD8ZMw4ovFRnDPQqr4ueF112zlnH2P45Zo
iDpl/1sWf1oJT2eVyeqngfj3e+PKFhVAiNL0J+kViXqlVW1w5fZBsqJa0jPZGv2x1RWSCxVPt7zb
mKgMfVkWdT0sDGBf1qYuiG9cupGgvT6K7LHIvQIZwuhto3hW81PCekQG+T4MiAzVia2KqA1ws1P/
CzhcTt9Cz5dsqjgk1SgKQIYluzz2tDXHCR86LfrLyrXwB9vPOYqapUnYsM+uMFtR7vjVQG1YleoI
kCzh+wpb128H+83hCDIkgLKEemAPNTNQKRMprav9Mr2svzJLy1jbNSZKNS3EXRhofucpwZ/INqx7
S1X0QzN4f+rBVJ5DXr0nHOQiWllNWdMfE0OwalwNYGthlVvVG9q1HtfFypZht3ARJV8wKnyugmLg
c2C8mhBqSBY8qbXaQ6YXHdlOfm9Sv+sUinFxVTIn6y3n8fyC0vxTZRciBIYh+O+w1W1C3z8Wj53B
GtgnOcIfy5AmLTrpRZw7AHbDKlt9XeE9NxR2MyK5LOgHLH0fhyLzpKL8qHFhkRs+DonJJyPptBtV
Eib99VCnFhNCv3C2YdszMfAw4sk91FILFqDBUAXJetdpJlPfFglbTibvog6HfFuScPhvi+QMCl0Q
oy9QIvwbJ4NacaDpShk3/phyF3W0aAub+BZUZfzj6+s7tfHM18cLTQvDwS5o2ie3MmXxn6pKEX4+
4mJeZAEoSKWGRpfqVDQzyh/31QjRkBSL6KbNhkvBn/Os+NuccBzfwOKNE3Xu0ZzMmjE0q0hNw8Z3
c/A4bLooZNT909cXOV/E6SAkJ6ru7GtTaQt8nC+DxudCQlzwpaR06/QRu4jQMYLbTFcnfxr1YQGg
bVgTsys2Xw99bv4YxL1gtaV5o81dsL9bKp5lDlqoG2Iukoxo0CwJq28uBDuKmsFQCNmBjREMz6+H
nWfIpys2VfbmPFkd9+/HYY3Gg/UcM6xTQxbQ8u7JRnHihzaz1nOYv18Pd+6FxCiMtwamuovX+ONw
oahVDT0QwzXSeqz1esvhf1jXgaNeWGU+mWrmCWN4WD85gbPQnGaQe9P0z7Mk+rL/1Rzn5hi0vwfJ
3FSaTMMvgd7Fdif1LQrmYlJPKf7ryz03aYmptR3bNPCgfnppHENOeAEASTuhebBaTBpVyBL79Sjn
biqPcG5fqTQ+T921Jp6U1sxZeo6rAMGmtCI80q00M6kuPL9zF2QiHHBNCGm0GOef8lfjLwUF2I1Z
z4IKPXOFdu4HaKsfX1/OpTFOFrXYkrrNh1r4iKhvJltsTTe/5Hib36bTac/8g0nEVLScT5PDS1wI
UXC7K/auN2Gr6nsI+zTKuj5+jRRWGCRK6l0oaLOAW1d3GPgurWifXz0DUzItFMOEDMJE/XgvTatC
PliCeAo1AbG5lPay19L6OlMSlD+VdymX+vN9ZTySUDz2UXixT9+9mmOVO2L68XMA8Vcgcg9OpDkX
thKf56JBD93CxU8WN0LZkxfcCwExijSr/ViSitFU0GDxFFwDpbjkKT8zEhdBbLZpa/ianJNp4jVx
PI2jW/osbaiWlObKGJ3HSiTPX0/HM49Jc0z4cTwrVi5zXrj/mvJ2laeGJ5zSn2J1LbI3xc2WSVrM
gqsL+eX6528seJa/hjr5xlKjsmfnBlahzqNwT1zIIu8diT0W4uq67orpabTYj1n0P8SqNqnuqwJN
is2RdS0nXa4Tur9bvaGMlguDAnhuIviy3KTaS2NAaN5H002QcQ4068JALEq3iHOVXGe6TOQejP9w
25ctFewR3y5x4+Qz9vCML1zoKQ6HtjtfcPp6Ki+Ahnfl5GOXZaRoewRpYsGL5IuXz9HdnfttJCbt
LZ9aZ99mcLsRVH0XeN03TjpSMxnsnY0vKLbozGp1lSImfsoDDkbSjpD558BlXIB6FJYgURM8gUic
xE7DwV6WwOuFnIJGqyPVSkmUdjmQRunT2+5XUuLRY5xkRQnPuU5NtAxJ6gVwT8to5RE4R0jdsDJZ
YIDUh7rCuXFq1J/OLOz613NNx8+PgoNvFlv+k7kW5F3N7mPkviRKc91pnrHjqQ8gvQUi+SEwev/r
AT9veAD0QK20cPBA8Djd8OBJ6Lq+ykvfc6WJg7cEIxcKeW0bldwGbiivI0qvjyauxauvRz7z+rKb
U8GSocX5fOYA3dsp0P4K3IPj+NrZvfYDqpv2iFE9ef96qDMXicCD1YhaB/853TrSF+W8ObbELHWC
rgiGDhBWVYtqNCnEzgbkB7afBvu46HWK9l8PfuY62VcZ0MvQvM3Z9B+XDycNYSMQ/+0DyY+3NVjb
cPZ6g7P8B/v6/7Rxfx6JwBreJwy8HK+sGYX690JFDagJMY5mPpajl3GEzqkDIeQtMox/PU3ZbiCY
QhjF6eOTX7xqyLgISXhBV0BYyGRTeDWSu763bKI17N//9gaaqsGFEcMDgcE6/WwRlFEVJmnxPrIa
w8fOW5T0EOnpNGSRXCJafF7sGYytDVsDi4b26eerRhsS2W3OlSnmY2QoL9jTfhP68ogg8MIeZH6X
P25BGIpjqc2lseYf3dh/fVdyI4rHQkGIgS1xbVAr9UoAhk7WwQ6e3TyZfmk3en5E+D/I2OaX7vTz
YlaOiyE59Wut25NK+laO2qMhUgIIYLOQx6Jf//tHx8YbTzm7DkY8mZEWtBXct07qK227H7PON830
LrbVC8N83tiYqoVjHbARPBT9tKAAiH2IY/5qv1P02RBemLtq4Iv49cV8XkUYRVPZbIByIGru5EXG
ITMUSaKlvjCoaFHpQVNKcmVhH5Ja0lAHXWmM5YVVUtfOzJJ54UDfbkFmOOUdENKKAyCimOBZ+Nj7
jHSUZVGlyMw9uvRTQRO7GWfyH4a5FIbchPWjaFRnK4c63GX0kTc926JptOpvCHGhC1QVm4N5W1DP
JgRkcfaTpwN5wBFoXfj1Zx8M4A9mnIZn6PTBIEmIMjobmU91Ggb6CGxVGahzfv1gzq17+N3mkpKn
I3882XLmZs1nJCwzv5BORn5R56up9ug68tKu5dyjgJKHqhLwBGfYj+srdECjqGrit/WhMhCyBNFu
sNVh8/XVnFuBwExThiNbnWLHfE//WhYmsEVD2Cop4iEcLZ3DZwoDIJr6JvuJXv/f76I5MyIT5ZMx
M5JOT6h43+0OwVXK2TH4Pd87EduHXAQvX1/VuZcHCrYNWJv6DQiWj1c1NCnRriUvTxZb7n06arTY
Aus3zZZyI0LL/dVnEHaoFjYXPlXn1jyEpCb7aiplnw49lE7VyDC71A9D/U4WCg4KmJbJc5VMDyzX
F0Y7N+E59gD6NjlZfiqSAUNAQop12a/CKt3mREseeh1X5tc38xOvBf6Ryk2EhmrCPEe+9PFueq0+
tBYld58gXfU5jlRg8iiOoe+T/0JvzumfEs0tl20pu7ua+KJbK3OMbeSi6ZwwsdFYTqqVVuMxx5+B
HqNtk0unW+3snXdm6i/waEA4J49cBI1q9XnO12YwaRPI+k2TXkmYo9vsYsd9aQeqE04V0cQogDWm
fQcq0St/RCg6Jnt2X/a5uaOKRGwKQPCFF3EdX9/IM+8aPW22oI5jwBY4/SBmDr8BKHRJhM/0u5o0
uVErxJRBhn5lfPt6rDO3QztqjK25UMuu++Mz06FPqCZuaH8KtN8qBYdVbqlvsDQL3/GKBJOWLS/s
MM68dJpGx44dDV+sT2X9TpDnIQB1+31ivUZxCI0D1Q59DEHWHe7Mp1r09Qo1Ruf/+2uF+ebNFSk2
iKcrpal4yA3dpvQ5q93i8YOPLbID1fgQZ2v4PLokQX894rknyZaNMoCucfo9JZTzrmACNaGOKmpY
L0eN8PqiMOShB3rg52RoXxjvzDeHC2QPRXIs9drjG/rXKp0Hwozikls7dMClM1P0K+jN9cpAEfu/
GQp2rOHabBjBdX2cOJVjxjIvOKJpRDjfWxnZEsKR9lXcatqF5evcHDV4oWYfwlzpP5mjHZK4YqIy
4Dd5+wjV492y6kdYs2JBAM3BxdT+rw9HLGCYLnRAZLRPTl9AbaDXpjdT4U8zpld1+m+iFauKOsCF
gc4szJTU4ZAZVJ6xcczP86/nVU249QgaL/wstF6gnG/dqX78egoeac4nG/oPY5yuykqSJqbJGAj6
NXJu42oPosb6prck5JK3QHBXqGKN6kUFbSwJn8peOIiF6NW2rkgp/rWoIYuYTi/5uWvF0DSADbih
Y0OKPcED0UH3CEorRhxaQaUW27xBnMXpdlwigyUs04LwPpEedG9pM80ooX3/bfJAJauFBk+jzBux
Vbs6IJQS6ehdkqnsDsvZHJ7G4i4anGiriWaEN41EszOi/KZTROe7qfcYl2mz5A6nm5xaEckOCAV9
xIn5ouynah20kYVYOO2vS9OAWk2O0ebr23tubvIVdzTmiTFTSj8+QdAntRxt5iYy4bd6kG9uVN2Z
hrIx8hJTLWEvX4937g1nz81mj/I9DaGT8axoLGojHAufbOK55nTb6+mul8WFzevnkt9MPNUNCn/U
CGzvZBiAI5EhBq/wEZEfKsDVaAbdX3X6RBP6BkHKsrX0H6EoLhyZjPPjUqXljnK4Pt2QeRUYrKq3
qImU4/QaDSouIWEqB4wuarZGM8MZhwwxeARpV6+yApEgUAsW8lrvdhYqfyvplZ2hAnzXpFksA4Sh
TLhqS7+TDraX/LS0joP6gBQQJE248qRmU3txplWoEUqa4uN3J6te4Hw0U1yF2PMSfg/oh+odz4d2
n7jZtIV7Vm9wdPG/55O1JD8kWTuwC55rw7r0KM49cRsALZRbygyGNt+yv9aIWG2svEi7wgcgNtJd
WoDR3qYkOV6YWefWor/GOd0YdVUH5Rnsle9ambosqDcsczKnv56+5z6INrQ++gr026CSfrwYtSZT
owbb5NN0gg89WxZV/aVMIzT1zXjBdHZ2MOqVnFk83G2nhwhbsBgVGe+KEtk5J9FpC+1ngwIULbWM
L9y+cwuBTdmfrwWWvU+b32wciTNDReWLRBwAotlLSCkvZSbewWgf8si+cCe1c/Ni7nlzgEVC4Jz2
aaamyri/7NOSIYMmMuna3p1Ev9Opxa9KQ4l8s6pxfFee8S1Wg8gfQ0wNIVnxN27ophuvNMcnB0sQ
9owgBFn19ZM++/NYECkjUb8lY+Pjk+6HoFHSiG1OX1fvhhc+R3r3kBnoSP4X4zgQ0tlR2rNl7uM4
TaeMUYUez+ckWlHNkW/FqPSrshUXPqTntq0z2pYSy/wP5+Q9NHoPBwfaS1/iGYkaJK59cRCltU9c
7S4r68c88y4UKs5N4L+GPN2wJpOZodFTc1/ph23Ylu+emSFut/ei7C6cOYxz83cGcVOLBrdNLenj
fZS9a1bT4OQsM/r4Q0bVH5iA9hIUDomxGkDFmQ+wzFmR13E9ew0UbVZmCkR/oI1eTIoqLwHxmn6r
41jA1YbPKJLigVhG8L9Fli3zoHE3g9O7z67FqgnQqkEwpTTDakrn0map/1F7HTsLPIShUn8kZXuL
FKdaS7Z8sdv1JKgSydfmo/5QIbrmY09i99ez6dxd8GanLiUO5u1pAzbLqqYp8Cf4UzXtJsLbFlI1
XzCPX1EzfZHx2F8Y8Nwjnp1Zx/QuKMInt71KtHCs2Qz5cQ1zoKtaopSOdAIjBK5Dlima9K8v8aid
ONkQopgh/kbndeGYeTJkqIwZXdIs9+188pZR39oPZqR1y8IYrauozMhnhnMJFxHl5NEucEx6ylty
TiSSvq3Sg9a7cBvO3Hc2G7MFGjg8x4n55fvrI+fZowsHxch80JFz2Odo3xQR28YxKZuXBHi0jy7y
54UbcaaIiSqBqs+8ajufzr7hYE1V0PFGN1OAlNUIzQ2CVGPTBKLZwlwmnsUmRwvY39oLRbQc6cng
vDAvoYiNM2vl7AtHjqFxzDFPS4Uq0gibUFZy/YoEjMrR1xAboC/QVpNezp1xdjJBjYzFCkoZ4Xxr
Tcnpo8IT6e57o1c34xiAmzjy5eWkvrItJo6qZ0rhmEo3iPqsLZL89xExNkt2tzbtJFqjFTZXQimk
H9m1sx6i1lm54ZVepsZDSl77Ha8tJjQyzaaXyG29faY631WgYBcO5ueunw4YHnRn7tCfFo4otyVZ
Q1g3kRzp8ACmFC2qPcQvsaZEm68f+rmhEF6jNcCNzmfjZANC0wke+fxZAkIararand18BMrtvSgL
X74e6/jcTt+0ufprcHrlM3h6/C8UO2v7POZw0AHjWUgaxpi9JlPbBlXZwVjNtCutVIN7Oej9ra4r
4UGfI7JNI6u2VQHO5fiD/j++4QK+gaCmuQ74PyiBT/iG2/f+/+zfRfM+/s1w+OeP/cNwcAxCE6nY
sN9ipUJLydT6b4aD9V+0QWjzoB4gglHn//lvhoP2X5wKHTrJFk0ABxXm/zAcDEIY+es4/dPjNueC
2L9hONCkZon8e7J5NJucmbDAGQBowOlmQa/xp5H7J3yP2EKITMKQ6zGE3HwVBZ11NSDJ6B5CC9dS
qcZRu+viQh6iSunybYq5BFyW6FhSIKhg6iOUFhwp0C+9GrDAh4EZH/jMq1snRaARejXO7EHpb8NU
i4yVNgIUGvTCerWL7g2MISryLH/kSG89oOoGVSS8RxJkkmVGk8hclHYWNAtaxhAbsbbetDijOeix
kfrW2HirZCXVVy/VEnsBlUb/VhSAkJoZCHMMn7Ir/uDRpIiGarjNBxg9moKPLZjYPuSN4v1pELSr
i6rEkbzocpiJRG3PHtIBUhMsebL5elrqk0kv43ij0qmeY9+inzz/eKkoc4ROT7luZxH/6G7p7lAj
TvA3ThRTlo7R8gcbq28wmxcVJjjyr3LvpUumOlwWc+raEdR7hBBRd538XB1mJV8DrUWhazJpLpuk
AiHlpokJ0OhxlLWLSHrCmis0mB96PGIcJdw2XwHaVr63LfxhVyZ5vrBbQ7umjump294CIDymmeOu
urDVXsUxqysdVP62LI+GO7fKlD8TH4LlYCAMSqOBRCGyNm8rJAnb4+9r5l/FzEZnQOraTFOSPIwC
E/uSY3qBr1IQjgc9G0uqW+HWLbnJR0tvMc28LkfCEApdDCm4N2RKrYUssSjygwz8l283UhibyHLS
GLzR7NpKgkmBEUqk3WSWu06Yknyw5JhkGOqvFWBce0P4OvgApgqcDZkzFzBV7ZMWdyujx0uvaYhM
Ia3FeijzKXsWSJQeokqMr3UVNdduYXiPydS5m8jQhb2q89rYF1gZr4LajF4oB5CpSNAHOFcetgsk
0+a8D+asK7nIZML9Cw+TD6hFysUitWrZL2xP2gtaA9N3uIfj1p2NrFmmG396G/MVlq08LxeaMQ3R
KtTxuWy8RJURVlGigidE+9XGLm2911nbO57wohPww9YyTJtvgEwhg02kzJNPBvNZqsFNbuekPHcU
Xba0J7SNyCLjGTAg3RsXPtQitSMPqiV7BpdagNo8yNJ8tXAHXVO+f8H5PSbLEeBdtEiIVwKZl2Y3
eQjZYdlwjNrELmBoitbVssUHsA8D19QXxECKu2nKyvvGnvJDA1edJu2YwxgztX0bFt5Cw1xMNpdt
+pNjw+v2zGlPJzXFRwjvbtlnlvE0UPnH4D6CEAkE9pN+6MEmNCkvhg5hcun0AQxd2Q1rvZQY9NQg
mZZt3yjbujKam9bwkruB7POrQumte0mu7LqLOvgIqtOo7SLMsyDBle6BEiNEvl31g+q8dpMS3wSa
Fv4aRZIQ21vuxMijnyovXWGit6kCaSVVhjEx7AI/uOq8TbXHS68kYij8sMzrh9pTq2Tdd1q0brG3
xICnkbYN1qiup6SOKD1WFDzVqnxWbGvc6rWj6msDBrZciLCC/FWMkzZHcUhzBcyyWRttYWm8ylav
LdqsV1edbcMa5+N/AODWvHhcv7EzAxCpO9ROs5VqCsW+hbK7VEa7JRe+h5S6yAsaJAu1btvlFDml
tnQKAPYCYuaj7YTqtBwyCrW6yJOrThJ9u+xETPYh8IuYLWwF/tzrhm2khgX0yfytnNR6LeJR35VB
7dyWhE4+grlj8W9Bxmy8foDo5xS4ZcjQnsQ9EMZ0fwSeHVMHdLtjVWps0FjHlaVOZfAHeGm6B5aG
/1zD8vyft6jCVfJwhJwL2B74xFSW1U4v8ac7I18YURKKNJAD+X/ZO5PluJFs2/7KtTd3Gfpm8CYI
RE8GqRBFkZrAKCqFvgccDnz9W2BW3ptJ5U1Z2ZtWmVVVpoxURCAA9+Pn7L32sanQlfA4wNTXbSBo
9ZB0a8zRyhYsoEXcTtqElzaBNVtd2O3nS0/05QzDjVPJG9etI5rh9+P3f8qlX5RLTCPWEuZ/L5ce
fquq3/r+t9/+XC3967f+iPXSPzBGdjnPWH+ulHztg8k8zKXPsKpk+d//LpVM54Pj0fJlqXkrh1ah
2L9wV6b1ARKAswaB0J5YR9j/TqlExtO7UgkJPpwrH10a0RA+BdNfT5skrdIeo6t7FDLv9WYv3Qj/
zdqun9iLSg36+prYMt3QCpk3Zd/Ood4rc+/GkXtoSysNIjvqy63BwfLSt5bzoHItx1OsYVQGwmBv
ps7clrGjnkql2jac0XYRMF3pmOu1YjP69gRSmZOuG7nfx6oZjtLs472dVtjrvLyld4hqBqvAiCNO
0wL4XVYdLD7McTtpoQtXHmtuNtdP9Pi8l6rry+PIg7TTUqB1veuGWIkwzWZpfIfJ3jtUc1qQxWxK
dh5gRMQGGk4NnnBs94YUywlUoL/uXI7zjYzNBoRI2WDvKLs4vq27eficZ4N3g7NMuxLCYYRV4X6U
o+7fapnZhh4Gta+EaKBANddgJ3eUIck2jJcyrdt3blQdptTa5J05f6yb2j12bAU7bKPY3kYJx8/1
T3GVh3at8nvhRSIA4JsH+jx52K/6GsZAa3/qNLPaTq2lbWAaWDc+cPDjCCP5EIlFPyEzEqeixzSY
G+2ySUSGKTfT6lv40G6ybT0hEA1P44Oe4hBnXOve4Cm390Ajyp1B356/tV8+NtLob91UREE+Gg+O
KtXrnI/Otp8yGOhu3n9ccvafaXZgl4MmABWh5quVZu63MVKbppq/Er3c7/XGzNBLY49H9hY9Si+t
d1kWOd89zuPzLZyT7Da2SwBVXrNiodRQbr2ykGGaeN6hd7pu1zpGGs6abmyJ70Qo7LEHsqn534ha
mH7E0+zvFq1S3qaNwFPw3FgfrXnqi5s5az4no5599gBTvhCnrpmQG2ztlqJLnj2hQfbH7g1xxE+a
Lc4PWLJG5IXJknsnWATVHfCP+raY9M+JEg0BDKbVIuqo84+qbsWJ+kreGWXnn602dcAnFRY8MA7r
pXsYBcLZXdfniwz80crzzTKq6YRYe5dBs/QDclSpB63G2xiESQEqqQ3czSO0/QqIAU5Ua9RIbjTY
YsyJpIQwa2PyQfUyBca0lPdC2IjOaFonY4WD2DFe6qJ1o5sWUE5ybvTiC/gx91rW9h67mS6OfTpa
kbEnRDuDCCSZcPivizW36TaO5uVuASR834+GV776lRktNxaApwp/6Ge7USZ735h06FFy98GK+mzr
dyMG7aLyCQt3DTiQUV/MKLSd5tooQeIGXG8ZHxrLzbvPRjFZuQptaqwhoQxxa/dU9bbXC1QWFNt3
LJRc91JSVq9gfAdoA4nmbKstLmWtEfGlnd3S/YIHgPPdtse7/bEipTn6npFYt7HTBRWKBsNLJwxh
q431J+5cOw88vxzJreksQGFKFikO/IHZlyuiWRwIMNHqlWA+iaD2Rtz/cgS8HkT0f6xbmEf+Yzk3
9ksOr5A7RZtXJkkygBKt1kRj5GwWCilzyPdGpGRzcOeWGBUOnT4DMz2K/G1l57zkUsSdA0RMQ80J
/7UEAFHEWaBNTQpny+IVhzyKigDiDyiVMib4I5CpX9V3LuSMmo7cCDF+OOfFZGvs9FJgelNuvNWS
yrlT0lE725r4V62QWQDzdiArlKHLA+Ih49w5ou+CvO7aNRnFn/YZ4oLbyrcwsaR0wywF5NPOC2tA
sG8SdaAbyb5ypbevky6/B6R+g6Ebs2un2zVRjHZyjprG3dXTYEGawrfGQ0UEZBsSuUibGFP0yXMB
Z4kKZionNdav2Em3KF2YBhNIoX1yEZNtsQQvMOUnm4xYUVUXNxnrqwc/4jJgL3q2swgEHcOzM4ok
jiltp4e5smJ4qIR70DwaCw2+8zK/tnP7jT2quzDUo1B3I7FJZap5gaG1Gm13PdopLfM+23iZP1qW
iNgcquJYxG5/Vw+e2BUCALastOh1YfJ4P0c6UD0nJtE3i9Ckp9pT7uoQp0HPPEu9VXUwEPoEoK1V
Z3dxiTa2DZJfW5WHzTRnXxP6KSe7ZTRhxWpHzKsVKMLVsw3GdMriTML8hiSy3DuQ2bb0GfY97YDP
i1sPx5makiE/cc5Yoxm/ZvqEv6GH/jFB67pb8ZlADJXhnVPUjltabnbYdCYRZbz+J+VDuzF0at6Y
oyeGT8wRcklycFN+vOds7u1Qv8Fw0CcrYWlcrCf6gARASBu5sfQwdOkutD45ovuzgc1vcx1ntNO3
5hex+tA5/a/5bH28y9IGt3s1FJdcm9rHkefwduyG7p6ZvX/jkXhAiV7BfE8UsnozkRfSuZaNDTnt
UCwSM4GV3sxWwrCkHrVLFOk+f0nvUAlwkg1G0LCbujS1S0+k77BJefLvbaBMe3pJ3Qtotk3bO3lo
qmX42PW2KgOr9Bxix3r/I4fC5axnef1twvkeNKrUtvlca2AY4y9RVzGSrIgYKCoXC7eYzS2Nhs4L
sD6CrYi0rcUp5tZOU+1sEjFWrLt/G0ISboB1JVYG7mP4LIwRe8/Yx30fWLij/VXiAFrOISuA/hQg
Go8eZxUbZEaUq78Co7mjo5bnuffIteGhpo9DrF9qvxjKo6awkmyBA5axEnQdUTo8Vc6cuJ9AOGL0
KDjwpXHy0Dtzk/4uRPtPff+L+p7n0KHu/t/r+7Ud+kxn8M/l/b9+6Y9mqP4BNx1mC3JFMZW/YWv/
aIb6H1yyDEHjMEXC3e4wKP2jG2p/AP66upgdFJgIWIz/LvEt7cNqUCeGdbU5v3VX/3+ItjaLnota
wqa7Sh7fuxGXLllKNS2mveSJPN3kVWzfmd3UXN5Ga3+6NPe/d1j/C3jBPZPxof+//+enCR6vhQOP
ofA6uvlJLEZTVNA81Kuja076ZSED4JLRxHicuQI3LbO97T+/3k9zaBvBnYULS8OTR9P53Wej12XA
I9d4vVJnD520BvB0xin7MijLPFYkdZhbU3n6AxY54xdD8PdNZs/Gskx/hzMTYbKc7v56cmqF1tNt
7arj0g3Dd0ZQvRMUeORuZn1RV3gi/mOElfwXH/lvLjF+PApYBz7xzwLAAXlNN3lueexKEohhDQ3f
ZVWmBOilxMrEGtDif77GP70gAhV0r+vO6eOGee9ZyjShGoOmNXHsUX12PfjvuB38bemZ4qsZSef5
n1/vZ1UyLGe0jUwJkNYzAn03loLoqi0x1dSBIwW1LdK83qAX11J0eZNVlSybqX7xCjwk7pzr11ba
1WNFPTJtEieH4sKu7l6H2QBP1kl7lCTz0QnVla+eZsP7xV3AQf79CdplVmvw7HNYZyryfowG68SL
iWodDzZxG9aDYBIfkbNYaO0urumqlW2sTwSKJXNB1vtg6w88g/NV+EV3MIgZdE5p75mQ8KgzY7On
TsTqw73UR0Z9LsHeXVQKiekkNaMot1Un9UtpaFyHNodYFwL5oZIkYtvgJGYsbO+20i+ic0W3HV2t
PjdiVld9AFwYpT47y0KEtf3No4M3h0SdAPjilG1k58601b3DKuGACZW5f8g0Kb5kBTGLV6JmOm45
gqioM9x+FnFNdlui68hZmE7GxF2kmSI8gOCAjwCIpxsARgTQO2jQOGeg96T5ykLQzSXPqZK9uhfT
oO79nLCejYra5nnMjOZ54WB7xO4wtNTqsnlGDi/vtb6nYvbbheWLMs7fZnpnv3idpq51V1CXw8Nv
ns1kUFfRCvyJA9D5dGFXtYEPEHkx++rZqQdjBLqo19hxIltdR6vjk9JXR0vBxLXdEAAQPRpZnnfh
6E32SzFyHT3ORPdIifWH0edLW0hWeQQSbL84wlHXNO79bUsBa+5mIik80ntEQh6mjNT193s1ISdx
3CRmOo23aU6OZJHVUC4pF5tnAxpev+8nWSwbgRo0OWEaTstj3oqWwF1kC964HSwj+ZLIyX/0GtbT
cMhHSo1ytrhPZOVYL3AXm2dYtjz8benf+JyKH6HyZ3FgVSl3BmMesaEKrc8diBwiYZta3TPCaCZa
sAaXlKe7eVaKcQpgVIY/u9+PQH4C2XNMKPKCqVk/6wQ1J/CYoh3err8FImZjjh4SBVB/oe8BUCM1
xNcubz8zRBEpYzCOWTeW5CD4rB8Td5DhFPv+bmx7bmDQsXRCycJoUCwBEj7rvdSajeynMcxb5fmQ
vV29YwjGvHwk/cfTsssAx6kB6FjmhvrUgJAlPimqyf7cFcBcyWYT/AI5Prp2nPSBECaqJlElJ1Iv
UrGfNSIlwxbhR3Rtmgo7XwJ3CENWAmPtxlj8+RkF6PRdzoC14f/1S3o/zcKYvvRc/mTfV5Xc93S0
J7C6eR0ITwqCNnMa5La0uc79Q0O00ValMz0SkGc73yzob7XqOJmttWu8zLyQjzZucPUeIhgQ8L5r
9eCUY70h0CPlaxfzxSJObdNj/n/qNaPlTD07wTAr/U44yXCdkrbnxMgo8+tg5SRBJYDRzE3sp+os
XYGJz6tjOtiaUVNr1svF68b4O/lV+oVZCufuNHEuCAL9KKD+n2/0aioJUFCM+gLMN+m+apbhu59y
9CZkZ4zTkJvbP1nRoKrQt2TP9MN1o0ez6oeKcaP1eUiwLqRd+1LpbnZBtWxbh3YyWbJpfa7VrCZ5
7ufc7r8nOv/CaWNUV7Y57mUDVlZ6cETELr106X7uh+bZZtTD0Tshv9uNvdIObCnVlZFS9KgSaovG
0pvnuc9VEYANeyE3Jn7MbIcFszbyh0xoGVKZhQeL2ZZJrnWf7lNkL0evWSFivh9VIdto/eDY5XZJ
s4quirDinW6SaguOatH8L6gK9a9lJwTqp8QavaNZdos5bfSmVzuz08nycZA7fFtiaTucg+j5+010
M4kmvod+mhxjz38g4at9LIbuZS7Vuvqn+iOHyDHMRq6T8jntBHajpye/Ju9yFNE4bYpk0m4bf3I/
wfrJ3TCV09E2RyFpArX6hufShS5Zd97Op3V4p1ar0W6xjMcyAUxfqx79oiQvJ7RmxjKBKCxbBqUZ
VZfKFda3Qjf5eRIgh+4zAQFG9M33prQL2raJ6t3iQToOjDgf6VH2ubghwXTk0pURTQwGUE8zBtVD
ShQjsE1TCzM+0t7VG2YusxH1z0SqUos0g+3dmBOhjGQO8bW2vt9tieK0WCwsWiEXRrbzcTYz7wJW
jG2hrLMyFIXTf9eKzL+BxcfyBjmXm4ZJj7r2MQDBWIn1VmL6Rns2qfUL7UTWUnqDrOmZz98jDd6N
MyT+TT/x1ZB967MOgvHnPdFImQL6nfxBklfcgsqM/RuHaJCSZm/Oet9J+CyJZB2UYD2RPaFTuvGZ
Gm8yD8dRkLGZlBtimdU9rD2eJRvCyt6d2cfrjhemY2a9LEzVxs3bEkg7Axu7Cx+TW3/SiuR+mCpA
GGND9s80jigICpveYDeI/nsFNrZhatpxRxhLa7+4BfsjWFbW6ZKRVxfObU16FRNpl4ph5lyz//1t
6ZXdFfsWIKdzioRg+3I7Vvu26LqDnMlFGoCVPxAC6W/1pSAWltEresNgnEtL3eoOSKON1vn182Qw
Mr4zbMm7TsuGzzrJhZesmI+54CiaghiXxhmsugyKBHNbEUyeBjJ7EyvLOY15n7UwN+z5UyRq+9lJ
dBbWuRPZzdR0iojJgtM9W4YeP0zuAuu11grnxuIk3LMuuvqnohbaqRkT8WPoWthx4+SDyOEp1sNU
uP4jjFRuC5K82Mlb1Oo4o1u2p5ipZb7rXAuiX6zS9Yq25BkFhT2zrY+NZ7NhdixVxGHyjWaZydc0
ltxxRc/XKPSWU8NgLBoZEHaPtHNbeHakPULPRW7MdaK0/OSYqRg/0Wgr4PSnUxIn3pX0XN9hq2r8
hWhdL27ndDdDkY31z5lHtRzv1TTYAUIvdQWSaJNbYUUk/RJuReodksbJmY19yfyWNGgj0aCGdsnF
JOx0k4pk3vJfmg6WjdgsW5pbvv72Csk2OeYyoU8h/PQEjztijJGw9SAbPDC10INZuXS0xsnmc7RO
SFeLAahLh3ruIzoR5kdo1ESJkly307VYD7tFL4OO4cyxloxDaDQQkmSxxJARjI8kY4Ia6DkVyeCU
+Q+RWvbOk3V08GlkkjbUyjrkCaTba1U/qq79IYr5zlfWdOS+pjAg9fjOHxrtjkG4DCUccqefywP+
yHZLbRx9Us447zI2UfrbybRVlnVnaYN1q4yx+si3zb5cqeLEzkdARZkzERHmsPFKZxv7xe2ITyFg
hjXfaXMTf26EMz53tWFeallm9QYyEAWkaoHIFuD55L1Z6lcqPyDWAgy+7UT2yfxdh1AaCBWQe7iT
xZiIoclvduvwhRAaQci3bZsTrVm8FyvcQMg1TTaSPYhceOusRxorBPsVq+GQ1eexNcSRsKa2ue3z
telcJqw2qdNxRy5ylbNGSNX7+zmfMsQWlN3hPx+j1lPSnyVQaAhdDhw2jQVEBj/ZeZkWZD47XnNo
7LeiXypGHd1a+P7z6/x0+uGFgDStQTYIdzm4/fUUDKN5GLN6aA5F5bAYj8xBH9q+I/wbWhrRJ9Z6
dHlbDv/5dX86+q8fEMEYPm+UZD+ZsDmSF2ZWq+ZAiojzMogS7F1PaATd34T1qy6r+eo4CWtxK9cq
959fnb7N+6uLbnL1UfgObwK92l80unOf0T3RHXybNny/YPE648FbV12SpVntB7zFmOWajmPJWnkD
HmNxf3sL/+nY/apj5+Jt+NO39ZOA8ZrU33/7r2NfvFTf/9K1+/0X/6drpxvgQ9C7oP72ADf8j4SR
hh5HUohff7Tz/ujZGR/4DTo9DOdpPDmG/T89O/0D0XQkUNlvmsd/o18HYelvbi5MkCbvgfdlvrdx
tCzMXen7OGVdXAHZnNQkJlLZbCkogSsZ9tNUSnlLMFLKqbp5wjApjtrkXkBakwFf0u0Pm94qUSmW
1T1usUd2szhlNtlmu9oiC24ZBakNukvG9SzcXTYjDfR690JsZ06oK84udtoX3yxvnam4NcW0j0ig
CYfO9pEnUY0XciQWvkt/jNqYXkqu46Z1G0qbqm4DTXhLoGyDcktbzrWv3Ts62Ql+N73UioxudITb
2cL9SNH0A+Y0KeTY+Favw8U11X5KoUc1cfXDz6tbhIfXCBw1UsBxZxk50+Ll3srmsxbzU10mApWk
L3NDSm7dLq/2QBUu9TUm6qkFzV8XEYysMjHxY1gHHM8OTULO7DX5zgjvvIs+mE9MQ15cbdGxQ01X
rctv1yswlDQRrLz4kTWV2PTxkO3MYq5DsyQOcowhE8tJPkAbv3qVcjawAKAEF/4rii5/z4gAmsF8
Zm5eHxeE4xsx9VwYUjGJED0ZyWhsVM6pL5mvU2M9JWZ+ilXx0rUZiiSbQZhJoUNCxNbiA00kEEO9
vLcKvqvZHHatD0VfrKkTpPcwWEoYFBgc9Y2aC2UkHZuL3cHPp7u0TXN/2HB4qInFTedtLNZrmZQv
I4qCQJvJJBomSrH1tRqLHyD79H7qtfvBmPbjOkPx4nIjpHZu3FpsAFH8MAt+zNbT2zxXZ8ae9sGD
3R1kIOih5s+PSzQAHx2cIkwBoIR5zwvJlPD4BIncTWdnJ/yMj52FJiKx1UOpETQDCgmbHeB6CEwv
Fd0OcGfq1auXszTidJMlXXrJW/cpVdo3rzXv/CnVNwCpdrMxHBZ77A6tkg+UzQc8vQM3qnmIS74j
FJTFJidHnESh5eyQHbSdJr5PH2Ar3RbuBIZHQ9AapRk0vfZYxfqrb07IzBR52UMMb9OVD203Pliq
+FHCF95odJLCsVQPZqQnZAYMxKobtb9dHJFsdPpgm7frrldEc/jWU91W2c6xbFSmlrsb1t/jc6Kz
Zxw0kfuRut18WOnTgdCRohoAvLMI3bubJTN+hEh+NB1uu0LF0WZuLZtI4EEeWneW0GFseexLxzsq
KcRdToNx2y5NeVeBYNrRf5Onkk7BxhCF+Tro/ddZdqQJeXlDzajqtMXwwKEjC31EoaGbL9NL5Nag
8eOGER1D4rZ6zKvosVTUVCECYZ9UTCSnHMIvVpV/RcJCgiRJSipx4DKaadgQ9bBds70oKtm4syCF
bnDyaiIwHbe9FCK5r2qr3oLxfKyFHm/60ba3crRf6Bl2r1VFy7YSqxvDaQPPRUzcLL6zK9NyDI2Z
FGh9sIcghvFCn8J4rfWaZhsu2SBB4eMoQ9+Zbs33NvMIjAu3YRvpWqjYfqko3XGvDG66OXefXOFc
RqOdCJvvfoipO1tO/gsWzU99cwoENFqOtWJAED+9KxHSzLFoNeX1wZICgPuI/zDy1CWF9Q5fwvm9
Gvg3yGI+rmuDBj0DEfzQ7yYhnCDGypld1Js86mGl5yeDZJzAIV7qF6/0c+EFGgO/CC+22hnf28Im
11VmhmzzYAz5i7+G467LMUPqeUOwSF8f+Sdt96cN/G/mSj+XW7zmOiGF+kWsyHtKVWxWfuL1SKfm
wU62di8f6DMUG7Q4h0nYBZHLLPvFcmYK/Cs3lvmTQI4cJJrYjHo4p9HkfzfmoZAjuGn2VuJCZ4YZ
qnvkAei7WS7OWZ3lB+Dfr1NPdCB8FHnKZM9zi3yGbLn5NYErEFfLGRYbuy4hD75f0k4YiajypvOE
bpTkR6THucW9Wme3yF52pS2vqowfNaKeQkdZl5HY542qMRradt08x8xoNhSU8y9ODBQv72palHNY
VKlmYdT9ZL8zitSneWZVh8Tod1bNsclf7vEL/JKF+3dX9I2Kg0UDSO17yaE/6Z5itMW96hfWsQeG
MOspkp2CRbhCEAFYPb8dYr38SIr4vTto5cckZg+1lvhHK1mX11IFaS+qEkOdY9FHgY+YjSDwi9lJ
GDos9zZtHbwaibMnS1c9xbYx78vYaNbGbHoeta6/VrkiQ4FtfzRS6zSkXrmdnKE+0zb/wUjeAblQ
8C0qr94rkf2I6uXR48i8DD2bd2Mektk+JEmVEiUOkN9s1Dl3CTg0xuUeGZAZEPin72iLf+1sZMiu
To31z0/F36wwTHaJaVgHrob9fvq5uAL/uDAxaE7EJ1FOKFY2GwNwICbz8M+v9fNxkoE0UHG+LRdy
4XuHdWfMqVtY+MftXF6tPj0B8PzFgvn2JP31yIqRkEkaoFg8JD8N/mg350OhadWh9mWDGYQsH/Tg
r+tKny7mjOwH14ZhHXxhXKbIT7bosqGVRV/6LPtGsnAVGCVUGa/IzIPM2MQTn9WpmctbxPA/Fmcy
UZakAK5MZ6GZZxLjgc7xpkidrfSaz97AHzu9Fx+tOV0z6qhbOPki3iC1Y2d0xprH3hr7USED1Iz0
h11xCxIecitVfspt0PH4JyhQ9YnqV282FX3tjdSGa10ZydYyl19Yoq2/eWL5LvDSYRYEmvIegEFS
8oCqsawOOmLPQCYlYYTDSAUvcj5zwhVIKbfCYvYupU3bKuo7jXCFkhQy7uUor7b0QcbdFC0TvR29
DsdEe5qyxgw9zUVwL51LNOLeHyP7Qqc4C2k0ik2D8j2EO/6oGdPr0pPS7qaflEl1SAoqqTFC7fNE
e5wpxIImSpq9WUx7v5muse2QF9lxf1okTAS9I9HlCULBy6jw94a9PPpNJ2//+cb9m4eEPWP9j75i
bN77SdFE0UidQEZMXhVS4hDmOvF2LOZJUfMrYiqAoZ8XUY9dmGWNmTAC7Xf7cGuZM5hxCDMdppmt
7vQYvqPsFLFT+eg2N0vNLbnMHJCkwTJF4uFTGheE61EAjnXkBHXl01+EMrv1cZ4ENM2HgJyqb32u
3wjp3RV+2W8Sfx3sVbUZmk3/WmbLVRXzuXTXzZjbLDbzl2haq1RMNuiUb9uxIku9NkjUJH1wyLzd
wFf6drxcLGWGqc0P+utAQwz8RjPJXRONQ1AsAwQ9+t1vh6CoUnU4YWI7VeP0kGKTDz3YqZul5ahn
L9NDNxBWMls+0mf5YOT6PUHrNNeo1nR3DNMqRzvOP4iSP0E4wA3ZjCTuWl2/XR+jXtkE1k8PTrwe
IOxc8DwxuyxaqiWcMbeoAQgTb/jpTthPLWF1GxQe7Y1vq1ckGOE0coGzIr1NTc4sPsTJjVVYT1ki
rxPqBixF9gGtxEnI7LSUbYtThQeYYN0Th+I9wKgK/I/kxuTpcKbhttDtr0k/Vadcty+yZ/4C+Hez
HozUOqea2q4+e1T2eFyeDHrkv9iPnb95vKl1VqjkKuFBC8S99icjeMF8pDUsG0+2O79Wvbz2Gvue
5JgV2TzWa/31dtSuV1fU4FPpvT3zVTLs0D5PQZvxa/R7w3yAXubnfujJznQZIQDgAhUCz1SN86HQ
e8EBLS9J3rBSqOpF/NqKwr9tyNUJF6ZvgKsZqVSs5XCWzYshWGOyYX6UJuWW1pkk9GopvOZ4WDXc
VNYxB0P2w8SELZ7FlNluNj4MkhUUovu1IyVrgw/sVo7j1bJpmdaFo7Zpl5thOy1nZlcPWYRJptTF
Etj1/Or0S7PrmuFKZFp2yFPnItlEOGSODya6hrWaH9w/9tf/dNh+1WGzyNf40yr7U4ftDnDaXzpr
v//CH3YX7cMbrVIz8OC+NcT+u7PmWR/wukCBg8rm+KC4WK3/6K3pHyCoglcCs7RSllZ21x+WF+8D
3GsNsDtODH6dgvHf6K/9BItxV9AtnvdVdke18V5fFE2CUNDKto+0xGlqGdmSX5OiiU6QMCSAWBsz
mknIbNMh1NeBt5w87F/Pfq+pz3aF2AJeQP8FA0YPpgzX25+u5N8cdd4fr3h3K7sW6jBYIBimxl8f
eh/jYaRPvnXMpFW/kO2j7ltE3jdkSa2zzrSY2Us1uXL7cQ//82sTRPF++1qPdroFyVCDfAKt96+v
HiVG0Thj2h6jOHoq28ik3Tem/m3u408LnQaniKF5qGfN2XHPyvLTz3rWpV/VAp4RECph5M0ym6cY
q8o2d0YS0IpuzLcM5ByyDLyGgL/RtY/RVA43+EKanaU1FpIk6oFMlb6+QV1Q3iXGjA7EZXa80by2
hfqN3iCkhUM2HSYE0QYmeqZAIjR/jr01FZJ5OyGWHgI1xt/bri7GK67DalfPViUDMZhQfmLG0Anp
20m2MVNL+yK6DrY+boaR9ZxW6NLStAcOWl06S8VM38TEKJFcxMMsSkKvxWIGGT4knDruRNoo9Jlk
0yRVsikNNT9V2apTEGTH3thTFqGtmocvYM0xaKcajkfExYkiV5oolAOeznk3JXRZFAHoG2EZUx/Q
cG4hAIsMDmOa6iErp/Zc1JoT1pWrdaGXKH87jWaX7iSixjlIeZQQGhIPEERtCx96sZLhQR/rZIsz
YRqPvucXMdbBargqLK30p8yJ01LKAXCHYhIOQxUNObNLqkNdbK14Mc+V6kDgxXHKpg60aK3YFouv
NRPWwZaAGRD8O10w2fYTRaC3TWynuidAS+0QWhsd0XjJEljdkCHE0xRN1Szrdt2Af3UuDLFfDA8p
CgCkXa6lO3pZMuRJ9Y9IaMvrgiQKtU89skFndAw9gt1fUA01h6XUlq1fNMNhTrt62Q3GEDPTzwwy
x1uJFmkj26rf4zXQz3hd1AkkJAKVzBgPHhlBTVC4dvKbNWnyTq91RZ4VoYi/AQ9Aw8O4nRgCDGdY
WPQYKtMsF9ukY9U5Wciz9wlxC6qdMU9HBtrsTM70Se8wJTcBbo9abiIzwuueqajSidcc8u9VlkQp
kIsu2xtaPX3Pc1nqCFWSErtnUzVSW/O8u/RFpmB2Dn4lLeOu7znfLONiHgvNzOTTqqvzb2bbqF8W
Bp7jJvJH1fFUtGJ4raIxK+gzDKSUcmhl3x7GrhLbOvLmW3RiBKVQLQz6dsTSln6azXqeD7igmZyL
iLhA6syujMNuRDn21fIn4k1yosyqAL1MtRLuyILGwJ+wFQzVTUfKUhO2mlm/9MQuH2EXFtzqCu/M
jErkqrssmrFK+Pz5klZ32TIyjRjr1t8Iw+fVuvWzzQkMhC5a9Gnbwl7o6dpZPSAhJ7OCLpW8e7D7
ZJnX8AHSeiKaLrJRJcg1Btu3ZSNDjjSmt8X6rARnNzV+A5Q6aregTG3tQi+KaV8DVe2l6wsfU4Qg
1PJtKff55MnGykZjS/HLOpqLQSKrNJbHojfFGsg6mQuURxUZpFOE7AT6/GKPY6c1Jw/7B/+Xo1uz
uI+wAKH/r/Vlkk8VTfuUpGhhVy/jPDANn7ulP9fd4lxa3JSMu2tZi900DmkWWKJr9q1nFHdzlaBL
c2oyasEaZeojkYHGnVXXPFhp5BV3HRDRclPFTk0u9yzlUdXuYASapNd/UyLuxHbHO+DeLRvrWCHF
xmnSdorkRdOOxrDqO/erkNjz6cvjJNgU8VLpYe05M3GCyeyBh2zd6bnWRX2he+uXIWfXOog8zTrG
hjK2+dTX33pcDmAjnKMEF2iv9vvp4+gUZhEKOlZy7yVeawW6x3mF4QN5HBaenZ2Okf4Wf2XEkELM
1U1CGhHHgVE5AZIY+9VGtwg329QTHET5NjNqQRQjIokb4jDrM6m/yc3oLh1xja1XHBWhE/bWU52O
F6MYjiQ4LG7ADfT/2DuPJceNtIu+yv8CUMAlzJagLbK866pNRqsNvEvYxNP/ByVpRmpppJj97KSo
riIJksjP3HsuTm3OGVj8Tqi3btiymEfK4duoTrsuoJ0iOHCjiWrXh2pyNHe/0cvUlvt4HIlYuPtZ
csPvSqd7/ThH/1c4/kPh6JD/8LeF4yNJtcn/RZ85f9Pq8+9LyF9/9bflbPAT3GzE9dgVLPGxZ/3V
URE4P6FpYBLF5IsqZd3A/lpAOuInm0087j/H8VzsxtQuvxWQ7G0Zkgh6qQ/aIhLt/6KAhEnzQ5VE
oWoK02UWzPNA+/BDkz/gFapUlq5oYZ+bWZjkyAKrilj5pGJU5FVMAPjyZsF9mDrIkey0Sm8mj+55
LJIAuAoaKDqc1Hn1ukTfAcOoHsfOk++YKtCWLQ6CWH9axBFbFzfPkGt0Tte5PsSZeo6mOSdztzfm
jFsoOYfOhQExfA2rZtGA2s+5Gpa2aHdtmPLtUFozHsS3mwCXG7PqO+Rg9CjkrLv73Ojc24Qb0F2e
SDcyahZJO7M1nCslNcchb0GVbQ3CVBOq5Q6eQw2NzDaUbOiDJfrg0nGupgX5Ou02OLy5aMc3s+RJ
QRqR/TcexaKGcisqO9i+bIGDpsWb5nuF3n1IMzk0PRXlnGH5LoVyccS2F/o7ZzHL7ylv+BEtILL0
SuBuJNRbfl08QeueW1P32iyGz9/lmb26DSdQNZn5Q5ibKLaRzN9Og6yeGorC275Toz7P7RyLrTuw
FiV/1cfqW5SFRWqo1cJiWJImuJ9znlfL1IEGF/tmuTGdVM5sOGb/fkmX5t2Kg+BOFozACG5XprWV
oK4RxRZTvfeDEpLP4p/mpmxuc6sN70SXpMklw7J37Lh++5Ej8VJ4aXtYkmS6JENo7+cPyWEqqvrR
strg3mAAzXg7YYQBhvtYWgwzGE5YT2sK+inVvDukKxMFNPj1ba7a0Xhc3FLvPD/D+t1hFmwL5JsM
dWzRkZJS9rxmy9k7Vdr+PDH4eFPcGl8bE+NqFLIz9da7YfcVz3KwI0YauEuAofp+brAka8Y5jww3
4vvZWSiKw1mxnBSj887mt+sYthrC3vaUyp8DLNNoRq3w0jSE6e0HbcZX7pxV6VH6bb+cEJ0zhU/l
YFxsaYxTNFHz7RxzDqqE2F+CouEj54Lic2qGB4pCkV8SZw7vmsCwnI3FSvG5sjSZ2Z1hTnHkFK5h
gkrKWJnjdkWce4hnbaJqNjKCePXG4EIg6RRpHbyhUlv7gHBqkVl7juT9Wct7N2QzN+0wNAX7GLYe
9SLSWqO/6r1mME8FzUf6ajdd2F9BURMwy/n4fIKRYDzqSbFbzeW1X5bjOR377jVpyxsZOvGlYBQV
fsmEkY02Dtaydo2ruDTxBvt2YT4Lh9qXbDSmJ/DkdhLx/97E6bfpHbM4tUs8vaQ9jncjTOprWhui
shh+ZIOVbMnaYYBK4WsFlOfJ9OJ5EPOOfL2Npyp25KFWalmrcKdsaJ6sZptmKMi9fI73DPe6+Kuo
eA5HbaYkD42DPWw1cYtnA239CRum2OqweqiX4NJnnaQLtbooDOr5agVG7/w5LdAkJKtXHaWG4Rpf
xcKdppAK6/1ywGqVHXRqI0Jsev+mI4Uaq2689eNprc3Fi6VWttIwDAxBh/oW/eiDBY0QLQk7FHon
lL1uG8ONQW8cNF68l1UXdZmozmbVdN/gZd+Yiy3fWpVPR8jDxWOFdu42G+sOzDbKZ7foxjtrAF3Y
1ojQpjTRB9dbbtI20IcCXSGJ112x11ZubaAHdZHFIgnpOjnG2zxY3mrps2Mv/NulUdf9lEsqyoQ1
t1OrQysrIqdBt1yTTj7del0RbFLKJEqP9lClVrBLpZZ7xMA4+KXoohpIEDBPpmDFOBpXWZlaZ11o
0sT9+H2t/iAtMzLPfV1t7XComWjV6nXK2ulolnH/zKKQwANvMg5oXL8PyisOOsn0rleT9TRatnx3
cmGUxI4l7okyusQIxHj6NHgUVkendMEkopDdI7+m6G0A3h4a9JJXYCWKaDYM/35oEvK2Fo6mrEQj
35Ndx6fCW/wb3bUVSwXq+WwXtGn/EHatfAkhTu+clTrN2ZvcYHFtf67qvGaoPaf5p8YvSuo/tjAy
tYM92fbhoV4w8jSTNF9DFROCNw7g04lzuKkCuz7rlqjKEtn9vcMPrjtvNm7Zwbz4uFnMyArbYR93
lNPKlkTXDnOfY6yes/gS5iW5E3FFTnfRp4Mf5TbjRtTg6bJ1JwYFAqFyNNqWc+NIFLALDDAyxJsK
hSZd0sFv/PzKUDFdVBMPm9YYjBdUqt0rn7iq3abD1JxNRz14MqvvUYmYN0ATqm1ACBtzDT4GLjiw
2e6ieVX72DaSA3AiBiYpP/vmIL/6NpSKBW7ilEs09nISnIOevsJxHDpRplux9URqPdfJMD4kYR58
nYMh3jVhi1VS2u9GOHxPgaB8YlpGGqquzKhzxXPlCuOa7xSMI/gimxE8GF+lVj7Hyj2wmX+X3vAF
QoI4LLXbbxYJu8xJ9Sc96hByd21vfV99bkvC+0bHPOHNZjpj2c03eC7jJs8MxLwBvI4R8W0d2Yt2
UbZI6w5Hmtrl3ZTfV5Z3U8V0heyGh13Z27hu7HhM+2hKFPnnnVUuN7EmB7cpu69DljyhX6GUor5g
jQcDigSUo2/BJEGWZrcb7No967N2LWbaIOpZB2xmTrldUsn0s53nTwaAltX8YOKr99NjnQb+N/wX
D/BSvkvG1oFKsW8Z/ltVIPdoBVp8IDT+VYjD/tKYg7vxnfatjhkiwx+7mqocpEmCeX2s2hzK5+gA
jtblyRmbE4QrvGqe9ZxOOr8UfOY3FfOSvaU6dlQZXIXGzA5qBLBc9/OjuyTd3sLmjiRORNillq89
etWodwBQoPdAyd0tXGtZOppFXDXuMKn0G1115Z7wQnTXRvBFxvYnACDyzWyFc8ssFEBwIO5bq+dz
Jb6Udmmd0mVAoZWkzbmpEHOhL/7mlxOwNesr6/I22Q48JUzt3XQMGqgsnQvaJcUVsBkDLzlQsfgP
CNrjLd1YtjepHm/typd3StZXijcdOveBmJqbRHduRH4jH1GkX1g9Z3urrAyzRZM94yXzkOMlw6GZ
UjEgWq/qhwFqQ5SxQ/BHj1eHM9DlSL8YmPMhYy0vfZYe1mKztapbuliSb6eQ9UD9XaTxEeUVFizD
vJVTd7sUKcaCHkZX52+ypnxHUFcx1pufpm64a6z+FpLCNdVaGvGHWdH2YGa0HpDUj0Mc6YyvuQiK
hJGSkwo0Tr4rLozlgotXthXuULWxNaMKYGblcmerKv8fJQs+XNrrf2r8COKjSfrPLvqXb1h4qv4P
Hd8vv/Nbx2f9BJsKnQ1K8o/pP4vV30z0zk8u3R7doIuSfW0H/9XzuR8melZV9r/pWr/2fK79E6h1
1EKuYKJtIq77b3q+H+QPpJGwyQh9niEIL6TB689/t4oLrHFYqCKROgbsY8kCCDZMZ51/mL//OPsP
YMTzGnGUs6rmSvw4fR+YzzlQb45DRpoD4PAw2ASzrN9XROAdsbOMBhlSqy2kt+YfbNfr+/VH+Q8P
ztgfLQGXzedi//El4jkuZgdDyzF2wzrf+6rDIDrTj0JRzB8yizFkHJZNuOmq1NlCXUm/zTD+q52n
PGdbUDtjheCr3o8os5zWaDEEgSvpggy9ZVZIESHL43SIYyCnnS8fSq+Ytr/7UP3F8uQvX8SKArDW
pSkfpB+uoKncBvvMEh7bhRkWAbLLvjTIqEr9ST+3DnsTaeW+szOwokSWOTdvExsXYFux5vml4dpp
2vMdnlpYIOPCjSuEAjhCGDsR8Jvje6HwKtOBDWu1oGo0SsqJv38Nf9r68j6Av16jdkgy/lMoV+c6
9En+FJIpg/VLmZBQ5lFpipbs+98/0p+kEesjBatkEKECbIgfLpagtC8bi0caMckgrWt587ygvVK9
096bgrbz7x/vhy8RsvlVggEmY03N+3MMgm1hni1ZLB/HOFX33FFg+AyMuP/+Uf7i+gGzQ4DBjpFZ
0I/BxaHidgHOKUCBMaWHgKvWOGF6zLvg6e8fyP6Lr6uwLQK7+eJxpv94U8hiVExY6YIjQq/itPid
vUtCPjN69Vbr0mGmTlRpR95hnz/oEUskMRX51mWy8ACxi0W3EO09fHdqc2/kWMIIaq4lHbjbeF1I
1rj1DimfzecxZooZMRRxUedm2GQ3bsyDzI1r71h2psfO9rrXyVvS49+/yF8YGn9UZZkmMifhE9wI
dlCsBqDf3frWgTg6cDUTUUbxVsY12/xYdieDFmwPW91GZFp/h7pprAgpOk/tZ0f858Oe2rTf541S
N02eTjjFKvb7XmW+WhhybgQ1wbs/leWraLHPWpP9aCFExuA5FVakPFk82WYe7hMWCtt+TObnJK6g
7cWpPhA4bWVj/M7tLD96vRC38WAj7iDv68zpkhzLRoIjhTl1NPBgR7VIy10Cw+HQOXXwhA0qO2UG
BsDKahPk37H8glnRA2+Yo/5qlvG2Kayp3YyL717KAJfnKFf8/Wi7KOUbOAJ0WEXUW3F9zFWdv/Qd
nDaUE7CCtXELSUl/1Vqv45Gk38V57xyEdBnXZV5iRwtV1NbwF/deYKF9aoaufPXjJP/eWEk9b3Iz
1Bo1DuXvZqpNh1VNMn/yWXNu/dJWR7gZxSnT2XyB2urdergQt32QgqR1ynS6HfqKliwrxGez7XYG
HuMokfk3IzeCa6MqjK0bpyw3fXVVluBfC89qwQSGq4a8uqllIzGAVEjHYrajG4OsckCwl/V6UiIS
BwiR0kDly7rSKp03kUCTRe9tnuK8LC+ubPSzUeSsKiwWdjfEZa2uuDGxdybnC9ToyTmwKAhO+M6d
z0p63V3GdapOvTlATfI75yl39xUTmh0lNkaL1nE+1wht9nliG6id5oA4K7tSz5XuhqjO54m3hrUH
KJb4OOlhnyTOvS3LYce9bTzR8OiNNuY+QI5rf4WjVKJMt5p7rYrrVArYstMI9C0uhu0g8zU0i0Wb
MrGh2hiFzdh1cRbP8WOVxdfMWd4TBkzHpO/NB2ktepcp71Wjw7HLqtoyD8oiI/PClx7E/d5Ryrr4
8zDBW87DTT0uc1SaTrwZstbY9KMpGcIaCbcoTN9WWWUsqOp1EBOHh7ybq0iDf3wz8P7zZGa5T0hk
ihg1w41WZovzkMPI33IM5fs0DjwUXlOabofYsw+q64yzYPBw6Q0gWgpu7+cMVwd7ps5n6auZoiNh
zJrbBeQ+t6nOas9aW+4pwWl5tJzUPPo1XxfPgJmVb5A9LvmwwzicbCBIor7vE8LXzaz6okY3/pRJ
a/jq+Z3+5IxquiqDYMSjGvabMW7cizIN9l4A7iIavvE0WHy/DJ03cIC1jh3gvH5nnRif+0tL5CUB
8qUJvmA2lvnZHc1q75jMn808bnZuUbv0zqgFmNulB4u0sUs6Y/+uTPypArPFJauGnKGXN7dXCCXy
rVcP+mB4THvbjmw0mY36+8gApb4xNc0/KW0jjkzWYphG8U3Z6I7SmJPDWliP2+bQ7Mxxsne8YnXl
e729m5jWwTQ29ZmhQPe6hJN7a/NFvdEpWOJtLnvU4SahBt+QRkyMhs01uyNTXxKfGRxLP//lY6la
sfd+Mkzqi6LGdw0tnOpkpOSra8QCXhyy4JUFyNTNYCEzmU0vfyiYjn3CwJxvc3OZcEVTFxqiYbKV
Q+uYwE/vmzgcXuq+Y46YMtVdjMQ8Fhke2UzxItuG8ssrajbNuHGOJDU1N06yyCu/W9ELk8NAHVIx
Vtx6ZcupkVeeM0sPzXLaisGxd0xy7R2+6Ph28RuWuAzd+B07LNgAEw4eDQrMwpQPINnHESezBLqJ
I9IhYSzq80zsnDARtxY3hmipGDk1OK+PZuYVUegP8opaRUSN9EL61kJdjR6fV8tJ9Hdq4PElHRX3
9dpurzLCqoGZCNc+WGbZHmRliHOvauNB8wDJB0yA6YcPwkLoRLxPWKIAhWAifjD9hv9CufigmD9s
Qd1bn8xAnJFYZgd/bOtDl9lIYqkXnbOYzUPfclOw1OCAvV4ZHkk7n8CPrIlAGTvMlfdRV9BUpWFH
U0+clsgxX4M5pLuuQqYqSTwe1Ac/hMvv51+UG7TJRXUljJFMY2kBrIGspC9xoCtUhvISwmNtuLNq
QB/MydzkZp7suVxOH8f7/zaV/9iwsiP8XSX0J4nbS6pitnJ/3FGKj1/6rWNl3+iSQscO0iVmAinZ
vzpWlpSE9rEfZFG4VtarjOq3LWX4Ew0pu00y1z2P6hGry29bSu8n/hoFGPVkYNu291+FYPh/zjbi
4R1aVg/otDAxZ/+xcAtGj/RTHVv0rLoq8OCRMqfMUPC10+0lRQ0P6fBdV2TcwVqMk2fudQxnEHmc
0yQebpwaZDp3AGcvfGnJncLOcZeQnAZPtCqe6kpToGCWPbWyf5KcwivQsP1sOk2u0q3iAj/jA69e
bKRad005cc6MrA6/ClnV5zqh8Hf1LD5XZgumhUGq+Ow0VH2btXt46b3a+JbP/vzMgVfO38Bhh34G
KcudbpLa3ylU0OiesrOZ5Q3pDSOrPkS+2DQ3sTHgmekx8nKXrkmbdwVKdEZ04w76DgovCle2/qv9
zbed+cZSMzPgPAnei7wI7HNHB8tlQT1wxLMRX7LGGqIh91ru6rTnOxlMk9hbreluZJf/7JZLdebA
QEQVLO5WKDf/pDLE38KSLmUet8RCOtMLYgS9onghyLrdqnllSXgnw8X0UZ0wvjcpwN64bXOEY4l5
TswuARydFe6mXcbWf2k6VkyRz3wcr6FiW0kEg4QxJsPVG0M12du3Levmdm+wBX9S0DU/D42LGIs+
G9Fi7DIGIw/4aZ5WIg/y7JWEUofWU5gzqtlom9Y2TnsO06IR/PneKehGVN3D9WZFM0R+3zWgFuDT
w2eme7Q3QRJCCTFUC39jqob6bAHiJ/tg/c/CynhfZcN4YIP+nH+nk5LfEQ4GvEtT0XuTBgJsRfSl
fMncAJO+GOBz9KNLQwRgBOxHPAvAV2QwsU/vZfhCQQmhQoGfAKm8UrlsS/AyShgMh8mvBzZQfeic
YIGJzw3L6O7g9kyHcfF0yzmsNI+vS7AEdkwgR0SsFy+I0Hr+Tqvc7Nzn8E6ujEDzBCYwr/HOjxGU
Rx+AsYJeBTeXHPOSI4Wwlm0w44nZBj4L/Bs5FpPcdz1O61PfjOBH4jrrv7KcBIzEEoXNFEPtlCve
QmspsgwQRG1UyMo3LJT4gRussqzZW198wGwBXYudcwXVtAo/l5bhj+sxypiptkeGokyAPFLoI9do
eBGSteRdkI4eeBMe0fOHfN6PhsdRXED53vwCQcimWL5MKodU5rgClrQ72eNyoFB1P5vU4cEvoDDP
BFzQEl4wbloxqyM4YuHex9kQ7nKnTepT6qSo8Nk0wNhpbSy3m9gpeFmayu+SyMJ7dftMGy8fz5KQ
0CE+FtolNhcgPk9WNB6fMgPM5k2oCuSbRd45xF/i0BmiHO/D8sjmjSFUXaxvKUbE9Zpk2uxueh3W
5xBbxVmTatPdhHplnAVhDDaHVMv0kNcGHwgaSdY8U8Edys9adXRL09L7FITN92URfCLZ4q2fKctG
NIR9PigP9TBOyEetcobX1uRzNPt5P237kPKEBRTO8AkjxEhiyhsm0wFmTj2wgy2SCmlf6IbNpQ/o
SBqBMFPY0MM2nY2/eCjZykaaifaNZ/ry/MEp4s30ki25RtYDNt8eVI2Cwda7Qyf3rHbnx5FP8SGb
gnLPxsSOzDEW1O599yUjcxgUMofOC0CT+THwjDLybTY4G1tNJBDGXICLx5yAV1fmBAgttWCF2qPw
c7YirDqyt3E5LEdi0PzjZIX+l7bJGIlZVR04Oxd5NDeHDqVBHGfuCdEA11ev3C1FtNPFG4Aa84Dl
dDtZwt25YN3pJnvMVHhrrRBQrtucnDl1EPUHSRLhgoxZGTXVA/mN3rpQROO18WnnnsN68feYb/U3
1y+dKwkO4JiNgfW1EP6H127295DVskurvPSb087TE3ZhfWrI2t5pRopRnRrPMADUC719t2WZ07NC
DQMKWQvCvT0bBdhHUG1FOFd7M0AkURER8i3VMVIFZyq6cyAmtHRj5mt3g43PedN51p17VLtslJg6
06gCBCiFLbZimtYKcu4p/FK5+BcRtzfKU+U3LBwJa7KAlpXNVcuOr5+DG4ZQD1Zp2POOUaWDxiUY
O+tSQINv7+l+UdSYIdNS0N3L6Izbrs2ba1y8BNoYg7yrRsXdRPtsnwzUEFZVfXLiCct0H3ZLfBiH
1Lk0cKzsZ9k49QtaYvUIYv0uEWP7oG2EbVPcEQNlWf5j5fdgutmdBrcti7gjVj66GpA1n2J7moGJ
BU9LbHuvQweOqJ4Fq24xVXXI96NBnjoqdMdInI5zE5bwlOy7rmPL45VNAmLITMzLVC9FpGXbm/dd
Ute72fbNXUFWIV4aR82bBN1is0MDXZnbRCbTuwTIXESWOwh2UeUwgL1viwJtquUWO4rsOgpms3+y
qzx4S+3Q7DgKHfN2yNxhU9JOnkYP/X00se+Ej9Scp2IYbthEvk8qaK8bptM9gOu58chukf2FbVG2
HRlKPmoMZ2c9Z9Z9bnn9d5TD6l2HcDo/w+cuxnsIPTKmj1jyU1zkVdS06pOtF3mfJJbc5vi0NpSC
82XsLfBiHSWN75FS0znGrVI92Qg2KIsNoPpvuM7mS7tuz6XQ9n2W9uMbgQdyGxOAexc2oQDdNsX+
Jq8Sdpio15oboPT5tSlbu9omg2nco04WW98dgCKVhb8ZXW++arqyemcCzZaubp7l0ICNMtVLz5G4
SzI+pyQ9vFl2fMqgF14MEnA/TVPsIObKtSJMo7MI90iScxfTwjkMH64HX5FowMgn921MkybqiY1f
NzOQsqR3eYUB/V1CEN82bkBec/gZNx5wuQPZaZdyggdnF9arzFx/zWNkpWnTpDNCoveei2JrNSOf
A5t1ZAIam5MilCRMuy0GW48jfB9ifZpxyzbOfRC73l0Qqv6xVu7AQc+qk9eT9FG+zHvD70cSOHKx
aYb42TNb61yha9gCtGuimKEGcvKyfEyzGitoRvmxtyug7bNdZKxOzVUz3CMe2+guSe4APDj73DH1
k0nY21l3zmoI4BdHNpjX3IHGYzp3aUeqdXjv9OZ4aKoh4X9ttzmz0m8fEkFGRcQmd9oNNUhFEnlq
sqFQGd8TNEkjJ70TmpfgUudMcM2uwN0nyuElGRIGJhgK2DkFFBTzGD+PrP3hqs4kWbedc+U1JbGP
ZmyjT0qCPdNG3gfU5BMZAiW27CjwB5ziIENxsRCXmUfNLNo9jBROR4CtUPP8smBJ6wYvDVzHzdjM
6hEhg78HhSUzBiwWe+KsS7dtEZKRIOXGRGD7kMiVDKeyxN0uOkbJ7CIS25iJHs6zcuv9ZNszyhru
p6ie5iSIfO43X7N28L4z6pygjXhiOSZhX3xpfL89hiqUu2ItrdACKHbkmtmRa5V1xITYQ/DXNruM
6IAoGILhemoseyvJLV7zuohNIeH4nGfleLPAOHWeOd/whVdwDcaoJGTpLusJ9+tywQ4auqL3UISG
A1/eCNUGkyNlQTW5P+eADOJ96FUVXyCTWhAGe36LxvkxHov5UuVdt2OFHM7ssAN531EGXOOCabjz
aicmvG6saqz7DG+lG77Fg1U/LBKTLKPwZN/mg76IToibtkpaxaCsNbZDLYYrpy7682y15KNV6Xxn
ib57Sqbyqp3acxMs87YN7fa27OruC9YHZiV9q64ssjEPKg5eKNSmPSOZ7egr956RVVFsxJjn+R6X
DFSSLsHzvU/DZcEb46omi9gV1Bl4Dm95GByz+XkmRxgEbGgX8I8rluwOWR6klaCIyAdllF80ssk7
IyT2w2C8D1yoYaP/c9A3DKR1lRP28EtYSGlwczvJGSc9YtOH2ipem498keoja8SpzM/9FDbXs6CQ
A/PSDqd8StF+Q03Isddkif8QYmM0X9OS/1LTRgEVuaubrt2vUV6gwiLRTK8wNuvIdVQQ+3cY9ds7
Tr9TX3KCTv+w0/hx7wVTiQQY/MCsWi3X/XFJGAML0HZMXesr5Z6mFQMp0sR+WrTffQ2V9Y8bvR9X
UgSuO1YgbHbHJi7tH33aCBI0kuauPlalCi8oLLE2cGP+jAuBtA+oTV+SAn/3DZCIAS4T+1SJfYPA
1/I6ExlMM4Mv9o5Zp6tuS7Xynw1vaa6UbYUvYwKLe8xRmm0IKZaUbeVK0YxNJ6Shd/vl0QatCpVl
RgqZDgNlZpOJz6Bjpv4RsaboIBpYqGmjykN0/b7QT6CnCGYatljCTk2dmF4k547xVMKTe5sK3X3l
I1N9h41cPRJnTkXff/B8WWY2qH/deSYEEQjheu80abAY9t0vRjd0JAHSOBw+cHCaf6jwPDSALFVi
YQDtrKB+++iFS6+1/iHU+8flI4tH4blMagIIKQxn1mXe79ZYORUy2wazPgqmvnSaMF9hxFgF7drv
5kR/sYNe/9Dv92UfDwSPjjLADRz7x09XoOjgWmiPxyJhB8NwosQ/W7W8Px980C5dUXAgf2lCiPv4
pzX+nx+dhW4AOT1wzdAJf6S1N4a2fFPPNXmZjf3kTXi00zbV1I8rpXQ2eFSv92kCDMJ4f0XS/UcI
jfWj+z1EPuDaJuQby3dI4fjhIk8IXmUtVX3E+8JfH6d4cK996OJPVdbRNiN+4MWProZG9QsiT1UD
jV8V+wW6g9n6ZUX7v/HmP403+aZx7f+zHuf1W9f/31/OOH/5zd9mnD4iGkwYmHIt7KjuOsj8VZUT
2D95xLUGLuFxq5HX/rcTg/wKxCvYNwK4b84foi0c/yckOd66M+emSO56+N+ocsjQ+OHLho0YP7C7
putZSLV/hCzF2qXHz+IEDJY/nOugwrcHFqM7O8BttwQaMWfIyYh94G7K5CcGh53O6bZYy588AU27
kxAusCeG6hHHoMFaqQhfUuLFDkloEA33UVHRErX74aPOmteSC3icr/ZDNsi12nCpysjqwxDn5sLb
jiHrIbEWcK10rwinGxii6ViBIQ/iZwR66NNHoWQUetmncJperI/KkEQt/bz04xLxkhhVjIa57dda
Ml6ryv6jwJzXWrNHu8vGypDtgyC5i3EZQZvoRHwq1Nq4T2WTddtkzqajoo+6XiZdbea1ul3WOjdb
K162tADrVZfcYa2DtBUu6ytnENPt7NJLt+laOwO1ohpOCMl8jBMh9oxKG0okfuyvlXdopc/ofsUm
DqjKA1ejjaFwM1qz3sb0IhirUrd/zJkt3Mnacu7lR5mPw42Sn5hNICBFYCzgYWUI6mskh27tEzz6
wC3PmVifjhbHrQnBsQ1CeuTsvA553hyJNrr4a/dhDcltzBnUb3ELu8XWZ80cuWJyob/Hi8vqU60w
h8rrYSwtPRLM/kjiWf/sdqzjNk26WDtjtBVrV017pDoym8NJDJclsI89TRTCeYGskr6Knd6LrIiI
wij5rHPtYs0wq3c1ZfrKSigViXhNkD/A17N6sS2yOH7o3MohCsyvi+sgK4GffbR5IVHE/oaAUw/J
Qufd5Y4ht0bij29SSfsexnO2E7E3X/TSfOs/mkmSVL2dbNP4bqGju5qh8KvMcyLc7TNeEjrSwqKt
HCpOWcvpPxESWDFU9fMTgkea2emjsZ0/mlwyDLt3wpqQFmejdU8LL86rkO0x9+CwYGMcqGa71ot6
kqL7zdSU6prJ4vs0u8ON0ZB2bE/mN0I4UG5MiOdLUbWnce3Ki7U/RzdvddtS6eCNhcLwtBirNBTc
LcULMhLCx9ZW3/xo+6VXVwUBTNP0zqi3NrcWuR7ow9CNooFYZweg6e2d8EkDTKFfmPfjOmXI13lD
07L6QHit5f3IOGIS1tvShW+mIvGDwodVhVliq/XShgB59tXqAJWLfnUdcrCaf4pl8820B4kVYR2F
sI4zjwKJfnCbFHg8K0ZIMAc9+xhzz3ngL7A1cLqEfMv0jEhmOs2kRyHsgW47R0MMbPy6+xjLBBLg
HSvQ5q38GNuodYKjzG6frTMdBO7s7tc5DzZnJj7r7GdgCESPBdP5YzBk448uj4O0ypCeSGdnWtQM
Z1TH1H2D31Zcd8KRO9+pk1NSSmvXNj2JzL5h0Gd7waurSi02/XKuTN84xn2XHPKARkB6trEXEutB
aOppX7lZSudZ5J9m5vHbEsfBOUj9vVv1JdAebdErdG6+yVUm7pO6zHeNh9rcm3AlkQ3CDr4t2cHm
zrKtqSkPGHlBHVllfD2NOLWiIVuWJ6ogcRLM36+Z5RgvE9rjoYC9lcdbEjeaAtpKHewI1Sr3WXP2
9PwJTxFmd9XZpxnh+k7wr86FMOtrq3DwZQvXQMLf1q0NqBuHi3/KPZKtPV+1906onCd0btihPSJq
EgELJdLACIg+lLUfhUWevy0ZfnZ39qczK7o1NGVk5xNkzKeGBC6pH6q9zfIEa9d4Uyyx/o7yaeSn
vk9sd0xAs582UARl98WVHqYaH90+aS2rsxalwEmWuohqCqBLWgzvKzppP/XFeKyWduJbKvG5kuc+
TQiNyrT/YlecNjvf9bvL/3N3bs1tG0kU/iuuvJOF++UhqVpTpETJkmPZWTv7woIlBgBxJS4kwV+/
3wCkI0CXOB7VhrV4FKkB0Jzp6Tnd57SRLNzZxlc/+jSSutBHiXIVkqaeFKmzOo9tKB6c0S5Keh29
Vdlgp6mdNRR70+qBKmZlrjSCB+dGwdzaGjuYYI5yZVVUEZCVdGZlrmgQalX3apfaIeBcfLsQ5dN2
6dvn29yFK7sQUq4hjBygKwckNMf3btVNfObq2nq+RroIxSw/Wp8pog+kmgmqoNZMTJbodZD74U1I
yfckipHrQVLUPTO1UL2konAB9Xl9tUuS9VTZ0/0EaHGHXlq+na4gvr+rdMph9rURzIs9vTyBb+a+
WdyvXb+e1tH2a5IY9VRRG2jsNduNWgRzpyj9i3oLmJ0snJsNpXTUXkHxSDR04eqN+WFrhMmsGJVQ
EFa3tVKOPmyD1a877HqJVika2Ep849vJfrazIqrLIdmbVFtAv5yZew7c9NPwU87adTUpyNj8ZkQN
R+wau96u69C3ECaomvq6KWmpRS+8vVpA79whoVApegNhzkBNVZlaqbNXpsHCzfcfk1BxR1+2JRoR
ZyEY+h5mHhJydMRIEdnaRWoc0/yWM1hzkZvhR7OVHdi3EgRIhxs3m4isGiVs4P7aiuwOOhJgzk2r
YqDA9Hyv0YU+QKCh2H/W83r3OcmU3SUq5CosATQR1g2tdiabxEamVm2izSWFJFtcf5xiA46PF43Q
VlATPKYTjSyvEcoL5KxXdBxya51kBsoMzr5G801JSrIWlDbY7nbWtEoOWj06L4W6Q9k469nWWaPB
2Yo/JCnuNVrrGAiG1W5G4z3/30azyNEOo1anyCMoA26CMFbYCkwoyLhS71ajnsbuRvlFRi3vVZHX
STCttIKOgxTv15THsHMpMxM6CtqJTUCz1NKuSZDRCuuS3lF0Dd475aaet6BVHEQjKhWFNoayUJAt
QrrLfa+aI6uaZNV+Hc4gniAH7Lj74izQa+ssEqIbpblCwnS3UlYfnKBY365cqqfeulYTQumiYWYJ
KXRWwA6+2LeaHutot0HfoylsTrtC9iNGj+xsIaRAklYVBDXb5gsKqcbMKs1zvVrU67dhKyUCRoX4
RBQuJqVQGvHhwMJTDEt/qu9GyY3RWKSziIDWcELQsZ4bQrkEPtNq4ucI+0/8Wkib5K3MSRlVClS2
qvqC895D0yot5JfVrzRgjVjYpgKflXhrTb6NMyIJ1Ag5XOTbm7dFbWqTCgG8fGJYAQqy6xLQ14oC
GhCZwXVubiGRCc2WbY16i9UKuaS6Y34oW3mX0kzjc0P0bEUiQb90WiEYGnQ196iTBP+hL034G0od
9tXCoF+paAtrvysVQrOzha/67jUawPpEa+wvlSDjN4KWbwmCfiyo+trOVOYFIHwBEXBl/a7nBtxR
EEHwDN3GD8Saex1TRrjURgvyI+tQ9fCn4WW4HalTNHOtLxt6Wzf0XE7sxWwE/5iCSViEdDpIAFHT
Sr8F1dPhrmzTt1ljR9PIgMsNwlhPzd1mc7W3N1v4cP72tqSV7dtVugUsNCMawkZ54MFg262RP8iM
mRpmsGdzNQdvQd5tkmS0vdAX1RqhvcCaaRvFvtcoMH9HMp+uPIj1fsyRtjEn+PPVH2Tay09uqsRf
fFVBt8VsVi5ayf7ikoSNcolY0XpmM1+vlLVvfdD3FQxa6szmdK7gBnu6qCJfmk+b1FaJ/RXIOEhB
TKDcBBGuOUlnWwR8zlfxKJ3vFCD3HNbyJzpo6bORUkyrfL16H/pFgCgdkOtKgK84iQ0qcuDvmU37
4ZJ2Itc61R20lAa4jQSE27RobiSA3UxAvFEL9obEKHGirAmggIKDFhW2W4BYQMWbCk0Uq8WPcwEl
oyoDqrwVAHN7qP2/Of8fXkRUH6HIA8/mQ70smttlWcdVeZQoEJ+2DRc/ZT/2pZcHevNdDB+wLIcC
px6i0D5U+8QvjRF7vFh9v/z5J90dQ8hBrhJZxPZCfSrOKNjuPh451hjQjEIenYy+uDjtc8MHRnrO
DC+/YWfPl7/Te4O7rE4r8Tv4YZY+5CyhTfp9NhiM0LOBCfxsCyi4vQY2cF3agoJqIP7fila63Q3/
9zbw7hPq6sOyKsK7qmcDqh67H6bDBb9Nz783E+AaoViqK91bgis9nAmqaoEumfBg4KeIC6DxH5kJ
z1pBNdqCO6n1YBhjoFrFhnfwjBUMrODSUOofWwnPv78r1GilXl83xhpLXeDk3evDLOlPAnVsoTiM
9jaA4SlOAg0Ek/UrZwVzTDKKLBQlmu3FVH9oBdcem4qDxgwxdXed3lJwHX46KSvA1lRsbCC4le01
dIs6VqBVsqocPienxw1PyC1S40Mpr5QRAMepJQZtV93OCIOpwMl+jP4lVUdHh3FqRtB4MtkowbDG
nMEg8LmHKGFgBdcQKQQ2IUH+PK05QJD0KO3yd4MkkicqGwIhwMErMqse+gPHpdGQAwWDEr/T9Ad0
aehWp0R84IxdUiZobB0iwcEcgM+NQJgQke3c7wn5AZonaDytnCNwxsjSQl+3D0Hi4PVdBHEdwkQC
sW4KdO73hKyAnLYmPQncMQK1MNG1w9bIen+4EhBfh2ZxYEqcmCfQ8NWy70946AD+upTXdb/yIEh2
zLFN/ExYcPj85PZEiu+ltwOduU6qkboCwZnhGswCV0M4Ap4Lq66z0j91aHw2VKYWwpENDQx7rACs
Uo39dHwEj2hMqIzigX56B0aNlJikRzTUMTCzKrzB07PARVickxS7Rvf56c0C6vJlQyNOTAZ6VcR/
BysMomRVscb0gkFkwem2oBPaERAzF01jpPZFVgEHJZ2307u1PoiN8BBjg2IV7egLuml3SlYwSB/K
WkEfwyi0iAGRY2ivwb6oIcB/1Lw5sX1RyLwOC5P+doTMKtAtum0eT8RD3IBZQAMDzhAHiucJ/f46
BpDGTZBKoqzKoO1u5+uG0SFxE3w8gkfcobg6g5+SFej7Jb0K8AWtLAlFZu01nAXtKrA4kR0Ch5Pz
iPB/BSdXziOCEOIL4Q0fgNSBR+S0aDMVACdAkMR1cuclnJj2CugRU4ATB7JP7TWIlIkM8IiUenOQ
6L7Qmv27VsR3fOlbpmYShPF9m6MJl+VTqZznvnDMTTz+/JCXmN///JNIPvS+KIpAu3v/mcL5pReG
tgDZgw+PgFl7n8O/H17w8a179zq+1fGPF+Gy8JCsgDEn8laHx7zxEvI8/4q9r17iPUwa4KmYeX8+
yc8/9Z7zwSr4i4HLaDCu0HeSHpdOLllfj1xt8W35gSMvLb3y+IjiZ6Q+AFckO/LEi2n6WwwUCjoQ
UnpsaLWFd99r8dOBOvIjp+nyrgrv6l5KiY2cFSs7+Nky9rZesTyOJIztOPorGPuYBnuT/fEGIk2d
fO0LQ0AleYVZiMxLEd73p7cKzHl8nydrvr/tHi+tm/NlhppFf2SANTYfWZtfYPEwPI7TTm+ddM3x
Dz/+yPN7L+hNwEPCTfaB5zTbTrOwvyI72FZ66PSe3tR9K3dZc+mRs+1g2DbjIjvs1WPf1IGX0gMz
QH0XNcdp0M4LEYod//Dj8+JdVoflIzO7SBLLj33thWnPe5BneI3t5dqjHY6X3h+fUJhDoyEFYY+s
pa+9svTugrpcVlVvTtMZwXgNk4R3Qeh7/SKIDtuUfvSQvaDMqt7MPiSQ5McuoeaWYZ73fBN4pIAP
X2P0rC6GQwuoU3poRHIHPuQAH8qOfLP8WniD6Incu0Dm5IfeeP19i+O3qBGRH3j75sJL8jII+9s6
47uvsHpults3l8uiXPY8FbIj6isNfr3chXe9bYzBX2NHF0/+O1T3o41blwL9ST3+4cc97A3tCZ7u
0QOEJxh/0r9qe4MzLxqu/Q4hlB3+ueaUz+tYf1cM9T6KiUj6p5pD/Yf0ExdLf1hn1sKEsgP/ukzT
Eh08b3BMgMMgOj/KDn8bZPfLN/Py0d5G36ZXiC0//mWzKMmftLvB44l4ACllzfMJ6y/LctkLKXS0
Kl/BM35a7vqnygOwKPvMv1VecJwYwqcc8riyw74g/y75Gz7JYQUOe4X599lj36GRRX9pUnghsEtZ
i/wlAVfSLp/D8i5DPrMXuR0QR+lnbzJqQ/2jEdp50qF4L4/8FNL0rYbrMf50LNt96t/64Jr4xl28
9Ipf/gsAAP//</cx:binary>
              </cx:geoCache>
            </cx:geography>
          </cx:layoutPr>
          <cx:valueColors>
            <cx:minColor>
              <a:srgbClr val="92D050"/>
            </cx:minColor>
            <cx:midColor>
              <a:srgbClr val="FFC000"/>
            </cx:midColor>
            <cx:maxColor>
              <a:schemeClr val="accent2">
                <a:lumMod val="75000"/>
              </a:schemeClr>
            </cx:maxColor>
          </cx:valueColors>
          <cx:valueColorPositions count="3"/>
        </cx:series>
      </cx:plotAreaRegion>
    </cx:plotArea>
    <cx:legend pos="l"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3FE7F7ED-D511-4B38-B3F1-2CA2C5C21C54}">
          <cx:tx>
            <cx:txData>
              <cx:f>_xlchart.v1.8</cx:f>
              <cx:v>Sum of Profit</cx:v>
            </cx:txData>
          </cx:tx>
          <cx:spPr>
            <a:gradFill>
              <a:gsLst>
                <a:gs pos="4000">
                  <a:schemeClr val="bg1"/>
                </a:gs>
                <a:gs pos="71000">
                  <a:schemeClr val="bg1"/>
                </a:gs>
                <a:gs pos="100000">
                  <a:srgbClr val="595959">
                    <a:alpha val="80000"/>
                  </a:srgbClr>
                </a:gs>
              </a:gsLst>
              <a:lin ang="1200000" scaled="0"/>
            </a:gradFill>
          </cx:spPr>
          <cx:dataLabels pos="outEnd">
            <cx:txPr>
              <a:bodyPr spcFirstLastPara="1" vertOverflow="ellipsis" horzOverflow="overflow" wrap="square" lIns="0" tIns="0" rIns="0" bIns="0" anchor="ctr" anchorCtr="1"/>
              <a:lstStyle/>
              <a:p>
                <a:pPr algn="ctr" rtl="0">
                  <a:defRPr sz="700">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700" b="0" i="0" u="none" strike="noStrike" baseline="0">
                  <a:solidFill>
                    <a:schemeClr val="bg1"/>
                  </a:solidFill>
                  <a:latin typeface="Segoe UI Black" panose="020B0A02040204020203" pitchFamily="34" charset="0"/>
                  <a:ea typeface="Segoe UI Black" panose="020B0A02040204020203" pitchFamily="34" charset="0"/>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800">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800" b="0" i="0" u="none" strike="noStrike" baseline="0">
              <a:solidFill>
                <a:schemeClr val="bg1"/>
              </a:solidFill>
              <a:latin typeface="Segoe UI Black" panose="020B0A02040204020203" pitchFamily="34" charset="0"/>
              <a:ea typeface="Segoe UI Black" panose="020B0A02040204020203" pitchFamily="34" charset="0"/>
              <a:cs typeface="Calibri" panose="020F0502020204030204" pitchFamily="34" charset="0"/>
            </a:endParaRPr>
          </a:p>
        </cx:txPr>
      </cx:axis>
      <cx:axis id="1">
        <cx:valScaling/>
        <cx:tickLabels/>
        <cx:numFmt formatCode="$0,K" sourceLinked="0"/>
        <cx:txPr>
          <a:bodyPr spcFirstLastPara="1" vertOverflow="ellipsis" horzOverflow="overflow" wrap="square" lIns="0" tIns="0" rIns="0" bIns="0" anchor="ctr" anchorCtr="1"/>
          <a:lstStyle/>
          <a:p>
            <a:pPr algn="ctr" rtl="0">
              <a:defRPr sz="800">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800" b="0" i="0" u="none" strike="noStrike" baseline="0">
              <a:solidFill>
                <a:schemeClr val="bg1"/>
              </a:solidFill>
              <a:latin typeface="Segoe UI Black" panose="020B0A02040204020203" pitchFamily="34" charset="0"/>
              <a:ea typeface="Segoe UI Black" panose="020B0A02040204020203" pitchFamily="34" charset="0"/>
              <a:cs typeface="Calibri"/>
            </a:endParaRPr>
          </a:p>
        </cx:txPr>
      </cx:axis>
    </cx:plotArea>
    <cx:legend pos="t" align="ctr" overlay="0">
      <cx:txPr>
        <a:bodyPr spcFirstLastPara="1" vertOverflow="ellipsis" horzOverflow="overflow" wrap="square" lIns="0" tIns="0" rIns="0" bIns="0" anchor="ctr" anchorCtr="1"/>
        <a:lstStyle/>
        <a:p>
          <a:pPr algn="ctr" rtl="0">
            <a:defRPr sz="800">
              <a:solidFill>
                <a:schemeClr val="bg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800" b="0" i="0" u="none" strike="noStrike" baseline="0">
            <a:solidFill>
              <a:schemeClr val="bg1"/>
            </a:solidFill>
            <a:latin typeface="Segoe UI Semibold" panose="020B0702040204020203" pitchFamily="34" charset="0"/>
            <a:cs typeface="Segoe UI Semibold" panose="020B0702040204020203" pitchFamily="34" charset="0"/>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5386833-F967-487E-8101-9384B19D27E1}">
          <cx:dataId val="0"/>
          <cx:layoutPr>
            <cx:geography cultureLanguage="en-US" cultureRegion="IN" attribution="Powered by Bing">
              <cx:geoCache provider="{E9337A44-BEBE-4D9F-B70C-5C5E7DAFC167}">
                <cx:binary>1HxpU9zIlvZfcfjzK1qp3JQ3bt+IkaoKMAbcxtjt/qLAQCu1S5mp9dfPI4PdUMbLxHjeCBPdrqCk
lE6e/TznJP++nv51Xd5emWdTVdb2X9fT78+1c+2/fvvNXuvb6soeVNm1aWzztzu4bqrfmr//zq5v
f7sxV2NWp78FPmG/Xesr426n5//5N56W3jYvm+srlzX1H/2tmV/f2r509hvXnrz07OqmyupNZp3J
rh35/fl/mWxp6qvnz25rl7n5zdze/v780U3Pn/22/6gvXvusBGWuv8Fayg4CRYMgJEx9/JHPn5VN
nd5f9gghB0IwrgQX/vpDPr377KrC+h8g6CM5Vzc35tZabOjj54OFj6jH9389f3bd9LVbmZaCf78/
v6wzd3vz7MJduVv7/Flmm/juhrhZt3B58XHPvz1m+3/+vfcFuLD3zQPJ7LPse5e+EEx8VWZ/N6bO
fqZs5EHAmRCKqI+sX3n/WDbqQBAZSMLInfAey+bHaHpaPA/X7kko/q9fUkLH9U129VNNRx1AMoqF
PLwTD30snlAcwKykgnndXeePxfMDBD0tm88L9wRzfPZLCiZuysZc3TSfuPMTnFp4oFTIuc/uOb9v
OD4/4EyGVEBkd570zpv9CClPy+SflXtCic9/SaEcN+NP9GQsOPAlE1wy9qSpKHrAcUEQ//66eCyX
71HztEzuVu3J4/jX9F5ntx/MlS1+pkzIAUfooFLeBXY/eOy+lDoIiS8DWNKT7utHKHpaLv+s3JPN
2fbXtJWbK/0TvRdjBzRU4PynqB4+Fgwh7EBwRWXo70eU7xHytDyO75btCeN482sKoyyzusmQJ/6s
FJn5BwSyQLS4T5HVY3mE6oCwUFAe8rssDNcfBpXjH6DoK4L5vHJfNi9/SdmcNcbpZ5uronE/05HJ
A8YE9UNCP/P/UZrs+wdMrEXOfZa8J58fpeppGT1evSens1/Thk6uanv1Ey2IhgcsZAglUt6FEvLY
glQIj+eT0Kf3FoQi9KEFfZ+ep2Xzad2eVE4ufknrOc2udZZe1Z9487/PkxFpQsmkkuG9ZexFmpAf
SOorlDD31/fSsh+h6GnJ/LNyTzanx7+obOr61v5ctyYOKFOE0U/5177RsAOiQurDr33SiLsi5jT7
AVq+JpbPS/fl8mvWlqeZtU1vsk8c+t/bDHwZFRIlPyN3vmw/bQ4OmJRUkk/RZi9H+xGKviacT3vZ
l82vWWKeNrX7qYAMkwc+pZwo+XSVSXzgZYyTQFD2SSHuTeb7pHxFJp8W7ovkzS/pxs5uh6ubn5ia
UXVAuWCMI4p8/NkLMIQIlDKchjK8KzLh4x4G/u/T87RYPq3bk8rZ219UKuOz09spu/6JRSZwfxag
+CfsvvoHEvY4aRYHxA+pQlq9L5MfoeZrcvln7b5sTn9J2ZwXJYr/6mfaDLDJkKKiWRGx9Qf8fygZ
JYGVIe77EnnZx5/H8vkRip6Wzj8r92RzfvJLyuZdZq+b2mY/N2MWqDI5FfcODbXkQ+EAC5A0UBzw
zJ3wYFYPHdoPkfS0dB4s3RPPu18zZz43t2nzM2VDDxQNBZAY8dkwHsqGBP4B58A0Af0/lsr3KXla
JJ/W7cnj/PUvaS4XTf9/gc4g0FBBGP/krvYbzEBnAuqj0hF7SdmP0vO0bB6v3pPQxa+Jy7y5nX4q
LEOAi9GQheS+lNmPNMjeKLyZXJsA6w+yt4fO7LvkPC2Z+2V7Innz5y9pNJfuSn/iyk8oLsHxYO3I
BPfBf6+4/DiNIcMgCMQeFPM9Op4Wxd2qPUlc/pq1y7srqzGM435qSAG0TAjlMrzPtfad18eQIthn
NGAvV/4xmp6WzcO1exJ691+/pK28mxtMM6U/z1zQVoZXEoEg97jxfnnpI1fmBPWnf5+ufXr3Xdn/
AwR9RTafdrIvmPe/pGAOzVV98+wN4MvyE4O+5sv+D0eoXjfjs5dXH27L73YefiIR198cNbuLdne8
eHTn/3TKTqFmgxth9L4Bsldto9eO9gfGUdR9i3EvFdqbgPs6WU+r697yRzv5/zRe93WRfZ5O3Fy5
q+3HscYH03ffvvpxu5i13Ft6n6U8qcN3vDu++f05ijRUb5+nJddnPEpvHo7A7a+6vbLu9+eYjgQI
jwyK+yIIUFtwPHC8vbsUIPH14XgE80OM8DGEhnrtf/7+fJ2GIRKVCjBkpQISwm3ZNfnGOGZwwCke
iN5+GKLDr8jnedJXTTmjXvrMkPvfn9V99arJamd/f07wjvbuto8b9DG2CRwaJRHaOJQFDFh0e331
Gk54vfv/uYU2bdf301k9UrUdxkS3UUNzWcSFHIc/hMfnF/k01MXW9wv33jVsuCyYnbrIqrp794B7
T1GDYLlPDfNVICXwWRbCaz+mhtVzWyjdD2dBV5OztFjqJOplI3Q8Da5R0TCy/r0cWi+LTBW6Lu5y
U6RRsljJ4lDJ+kY555/jGbrfBGVJLhfuheRwFjy5JbNHpt23KQ5gdl9QLKQIFUp66YeBv0dxJjVk
O7szOvE03YhpKS8Hhq7Mzsm54dEwTyTfZDIJo0WKOYvmwqeH1WBmsjFD4270ZC2JM6/lG4th4SFy
lfaHSBpepNu0yfWrolcvKqu03cB1qLdWdydFOfJpm1lPnGZGD9Xht3f1pRjgh3wJQQjoBv246QdK
IWcvHb22tGe1S9TbJg1JELEigGq0dT+9GiejLtqElEjYPxvPE+Jfde2hLkoiJQklVaj21n9Wsh68
lvtTylqb1md1uJAzUuj+rLYmzsJEA7b91ptgPl+8SfkBJs5CgWbACmA+fFNbs3npjG7OwtZnV93Y
mPIwceEcREWrt37Xl0tM/Tls4pzysfqe0qxK8XijUJSAB4xidhfeYe/1aA5lOq2r7Ex2Bb+q8p5f
FZiALA/5UtmtME0TzT5EfziW3RhEXdHIW1cqezyqmb2cBDV+TMe8KeJc1tUlNW1ANzqc59vWG9qN
7y2VjLlqmDkCTrX00be5R74UVChXtwEYJUAri8GnPWSfL3pec554p6RPqqvMOJtGxCtczSI6z3X6
YtRZ8SENVftyWjq9Ew2bsjggg/zbyWVp4lmnMmZNPtxmhsqbgbdavvg2kYx/IWTK1lJphXowus4l
IupDKoUJM99oR09z1rWJCjdO6eVwchNVOzf0fWymzv9jqGbeR1prGRtSH9rAtIcla4O4KLvqdVvy
aopkOabvxrxqjmfrXNTyrr0Utgg3SVcncd/keRZljuZjlOS2Phtbz5533kK3aUpUHnlLUldxMOjq
iAtXvg7y9FU613SKyl52Zy7p3rig8uhGDAEYmc0BfAPrlyXyxzB/WWoevk/8nr3QIiQvl3QaVDz6
mlUYOZ2zYy80cxWNc7hsyMi9zZJP163t3EXve1JHY+XkLrFdf8ySIHjTaTIWh4n0SBYtukg+AKc0
Q5TVnfdXX8lq07Y2OC6auj0mnSpvsqEVsHtaFReZSiYZDR1LX5jE9PEMPhwSFqjzbqymLRtNtyNk
IsO25JKk8TCmYRcPgU62laVm07fqXCde6m8IadwRQk0wxrWfiyh0svxzqnx9EhjVXnDq+GGvci/Y
WVEtV6FozNb6U77shiJMd940+VeBLce/bdq2PF4C5/dRnQZDuptc3sA4xnE7p0Mf7kyT6E3paHVU
49ZICWYaMLoaZJTbPPdimYwykg2floi5Momp8+rq0Ihim7J+9v8YKWE4f2H8MsqhSW5H3ajs4UTl
9FIUy1Imf/Rj56oqmrNyrs2NTnQQLO/t6E2y0pEycOXNdTBXuaMm6l3ft/6ZK1xVTC9U1i2Hg+pd
clyZLGujPCibC1969DifKe3jHjJIornz1QRxVWG4qZME8dCVxdhtRTGmfmxKR5Jz3flCNkfFLEe9
madSuZfCOgqNGpOG2DHuEQt3wtN5cj7AdEQad2EbQuFoYatdXWZGRWWH4JVspyETsZdg6INHc+LX
LG5sUlWxVv2Y7MZSltXWJsgKdrxOqyUOFw6PWQcF6+NKG6+MBjun9pXNvKraNmkW/u31g8z8jd8E
7jBjYR+ecS9Jkxc1lU7yPK4n2y3zkfXh3fS2TbWstokdlm6njK2z3VyKaj7yra3amAdzmcVy4nN5
aLIu82KINXjntdVCNpSKotrgf987L3Pfs2B5Xb/Lq0pVx9QoV24L7cTrpXeU7nKvCciJHrWVdSR1
oN1hYoa2vkAwpi/ydAmKXd+Cgm3jynTZhmRaVBzmczueVuEM1fZgKmaTENK/MJTzcpMmNO03sh4g
zkxa5Cf1ktPltiyoEpsQBFQbOle6OyZ+xo7STBYiDoqio5usyZLN0icFj7zRtOpVnow5i2nW5UtU
tfninfhJyXakTVIOcpVst2TWS3OsMzKm20IxPUbrfRFRmaqhPint4mnMvCVyU+b9Zeq5mb0ogx0F
Z2SpsyWLwoF59M1cjkF/Jlo1N5tade6U9zVCUmplgQWqAhC4SzJN6vcLKWv9opurctrZkS/ZCXGp
e8PygF/xKamSKCRQ3l1fT5JurVgyEN+TvNqUtCtsHI7JNiNZ974cR2QWeZoPF5aL8UNrND0a5Jgm
27DgfhDVYYLn8LLJp11tBnK2TC1lf1jHyRviPNwxCs+GsSOznLZDUOXZkZmCYDyuZWqD88yT6m3t
d6ty5nlnD2VptX01zcyFsd+NkI0eaxDWWDjdE0Qw9RZzaNDuCl7SbDAVNTXHzqokeJWbviheB2Gt
2PHE8rE/dZNbk089T6944Ylp24wVXt00yzJEU1C55dAv5Lr5lfQR/gl0tRU5Y7zGLvqOg1W6aIol
VsUA02nLtMj+qI2EyZseWUGKa/Cpgav1eUfYbOqIttqHuEcz9aeVp1sbZX7fTbvJlz7dzkMXrE4D
xhRjR3AgkyJrnuzq6m0SUPUiHLIsjELNC+jFnIqrsaYgYzL5/Jq6ybcnKdLc/KRp6yK/CBEtDm3t
k7NOpd175geiizTTWfCiCVPVnyS6SYfNbGQ3IsGd6WEbgK2xL7v5uigL/mrqrd8cdf48FO9GUaX2
qEq86u95UasPybpSb1AHhHSbBbO2u1ZU6p3nJ9WuGtu0iySDm5vNqF9njbMnqipyvuGBCVK4PbRx
okEH6q3JvSHdlkENM1m8hKpjVjeku63gkOcXOIID2xhXj73NuQeOTsMybBFkxu6EmD4QcaJKNyDS
0sFH6t3lfxk1qDfejDT9xaKcITfO1rONKkLkcJyNAR41VUQvMRtTkR63EMsYe4USu6UZBnc6zbK8
yAfbRaG0R6yaBn60jALCKXxil8O2LJrmtBYTe+k5nzVb3dXVcJLOY6vjkNtKv0EmYm98VcONwHXa
ISq0HW2kxiHsEAXm7qJMO5L9SZqFhkO0IAObL1tHPYWH2cRstfSK9IWXtOMHnfreEJfSiuI4Uz75
Y7JeshyavrPZNlt6KGkWuJy+mopy4WeVaMsy6trBF6eMaDbFM7Ibux11C6mNYZ2lkVlkBd9hbbkl
E53MZiiD0BwuYQftL9iUys2czL6Nk9aK7t3IZ/Im1wa6hkin3kLXK/uqVjWBgw1ale/CSosxmvr3
QdiPIYmKYpCXPKi7cTPy1LFTlpTh8LpLrDII7tDobZtRSBOFwzy9zKgrmpfStJq+Cia/FMfJ1Cjs
a5q89LQwXjtuKpvAZyAb691pWSag36gi3VkdFnozTr5/PHcMdj8LIbOIJVpiJgGFxz12cV/j3BXg
1007myzV92c6P//6nzdNhf8+rvnny/VI6D+/Yfjx7izpN+86vG1WlNLu37RS8/lZIOaeuhW+ePTL
F1DKV8CSu6OpX7n4CEl5hBt9AgpXoCFgKJw/V2hfACl78NM/WMrHdfdQihAHSiJ6A2tH4UGYjwbH
HZSCE44HGNrCJIpChGVihUvukRRJMF/EJIAznLQLUMjcwygEB8BogEkwRXDEReGI5P8ERqFrLfFP
Rbe+Eb1jQCkUJTNazMFaizwoXUuSmxoRg9+GJHG92gYta70y9tshW95y3rfFFfMMt7u6m+3MNi6Y
uJ5ir0n8D2ltWO3FTTAV8oXSfO43hfLq7mhUVWlPUYG03hw1xcTbD7xw+dRsPCHKnMYpajNyK6dm
7l+XepLlVRjyNrmmFe3EWSqyrqVwWcAJypi13FTnmvhurDdpyU0BoGfkVfWSyLkDyWlVkfkkqGid
/+3ZocGaByK9V/2HWNNjVAHz9UB2UIfhjMR6YDXwVyjlAY8kqbJeCx3eJmNT592Rq1jJjko2WCOP
Fpu6bIyXrMUp2tJPsiD5TtVN0Bl7JCN0KSlGLxjFzBLOkan1+oP3IwcLrfBFdpOTghZZ7BrKKfJz
FXhdvjPTmBq3QcGYMh15zFva+tXI6GyDmLBFjPSFE7q2RdQ0HTXkTPGww7Vv8wgq/JBGhGhKgUmo
tR+O7Fru0TjpzAu0od6N8MzgB5t0kansdmXIHPWj2jgh/kJmlLjjb793Tzbre5nC/D26igHAqf33
tv3cyMaj4U2KrM6KaPAB//ypUTHWqB/yrM/O6wQH4h0q5Qa9x+8gCitg8MB88HogMTgiEyiU8QFs
6LFoUj5knj9peuPJUnY05qMv+BUMyXPHzZLJ8izzSENOadHN/UVhfX/REZp9JZjybUZ8SQkmDQVG
q0JfAYRie3ieljop89k3N0yMMLndTMSCCMXN2Fu2BRTFxF+mBwsAgAq0af9qkNkYIKdZ47fjd6Ty
GGdh0ucBOodAjXG0HqKhe9rgRObnc1En14laam4Om66tknnrJYAD58M5NBNU5Nv7J3ueDO9UPnCT
1VBxxgzJ7p4o1JJz1Trvg86MrLyjyenVIKqp0Th136McWVicVciX22gCiAdG8MzX/UXVinyOa4+Y
+kJVujL1puONCV5XQ1bbD98m8zG2wyRarj5OimJUV8KH49zVYypRhYbG75bpw2ScgRL4feFDPv40
Uu4hmaWDd9EGKKlgNG5s1o+sTfvvyOcLZmE6FYdWqS9UCCwPru0xGWEXWDdb0XyoS+7Bh+fwXssI
0Nd3Mz+hCYfft2lvCoB8vIZHNW1lCD8KPSSsRdRpeNvV86OEG0HhUg4nbCrapvqOWyH7ak1WJslA
YDIAEhZiLz5NdKxbVS/0g00C4VXb3Nm27F91i8vaOh67uQNxnqwGXGvmrmrmTVgss3cxtm1yjISr
zNO4WhZ/PkHhClg4qpUvEhf33PfK10ja0wUQF1UTXGLg5TOpX/hI8fHUIkvGrvuOme71LeCpUBMo
oYSP3juOOvI9jwHNrLuhHtq/JG94zuPWDzlUMUl6pUxMFiAoOkrmO+9Z9gzX+o/upCVJiEvT6Kjo
dv1Iv29DbN+LY3wcyQhXhAQYN/tCLYoJgAoKo/YvFLSZ6bYUWCE7DYim8wm1/Qx2qGQol7eVnuZZ
Rr02Y6djOPxRvE67JfGOTMXy5a3xeivOwkysCcLEhqpUh0XPV/E0liqo0DxIPrxuTV4sb5cSeFAR
+WW5Bq0M3IeAmlppfEmRqy5vw2qaIDvK8xkfdvFTF25abqndCdmvsiumNEOC0X18vQpTbx6jsJly
PKJB8gDKM69ecwPX8qq4mqyou3anBkOGC0abxb00pkhMVJaVCarYS5NqOkoZguv7OqwT9nbwBwIl
k2GKPGPo6gYpyrd9w77XBPclRl9RMzIpOCV7qkETINBEteVfC6msSVGJ+xJl8tjkTXlM+26Eo/j2
G/e9UbCeWkeXbs1KEbv33whs0OqxouN7uvSrMo49W91fYGWB4C2Gjou/EkBAUEJgLEDLTyUcC/T0
22Ss6eyjMAqwWwQSsYKjvcCQJT92Rwsd+s5TonpbsbpyNHJNz73bptMdvJEubE22JpFN9mqwYQqP
02reoMkUumBoUKfKsUT7KUi7kzIJxcVETRnOkR2JGF670POzuOPL1JxAiXwd5T5LUJqyRJDV2LUP
PWwGjeziOMkLt1r+gLH/c4wqyXaOaGHoNBx+e8f7fi1EJ9RfR52Cj3+qATXB4x0XItH12Fl5OfS1
jySWGxMgiR2WVW8Zkix2BARjgtpOhaL4SN3HzNYT7arStM/HILlIJrGqdNBlS2WOMnRTVhfZLdYn
u64cWpsdLnwuYHXJWK05NZnDCtYpSQcz+vaWgscdWZyC5GGIsAmvBgli7m7PVXe0rpYmr4PL0GkK
23JtuhLgPAqU+N6O8UctZtCW6Gk1cfjK1aWYtkOg8TRBGk+AjeKrBnBbcVWqXLKjbCxXPnTz2Iiz
pJtwV6bpusU5rYTdFZ40dNeGZqA2nhEvsN3vbG0vy8TWFEGTGZ0jHExnyPceS8tNBZFl38yXNB1W
T+VMB9VayiVrrp0fFkEdza7plrcyqNf4WHkNgUAmUZXpvF0qAZxxp6jXj5fIUg3YMcqcQvvosMCb
1JmnoGJsLNvVu/Vwm0dZ0I5waw4ZCV6YucTHb6ixCFhRpQyscE5qz8W87HOYhFZBjt/u+LO6wvUP
LnwubF/dJbUPq6A9Gw2RLiC7kgEPUXb6X6S6ZFyYmEXnvRkq2cA73KW3gQ6noYhRWaIx+D23sBeO
1lcyisQe0Dn+R9b0mO1+3iBrbSf5xvYEGuJm56BQiP3gD8tb1vBtMnrNZCNRApg2R+WQ1EhZ4PTA
JSCNpXslhQ2TfJc4BggGVUgwvDYYrUYEqDwYvptqBKp7saXdWIOVUxnWsBVY0SqOtJhWQXh5RvCh
5lwNr/2makAJLwrEpkK4tU79NreZotjcg9ICm1+DAJwEJjGQBe1XNkgHLTpO0/xG61kAV3V9Qds4
Gf0kPxPBwsy87bQRbRipIFC5jozpsu6FX/bo6Ectsh3vxKSVx06TSksao1k8pdd+VvpHY9IzsSlk
3ZQ3LC8X87pqRIW/CAaAfDxnA/GnZRPmteJt3CF/tP1uHHk4nJlOA5uKROVX5CXab0Rt6tooEueT
600SNRNAtDzS9WAAvaVTMcAYhsWMcxlNHs9ZvsPQSM8uROlmlsb+RPqxP2zVqEmC/C1J3bHTEplZ
LJdyXBaUtVDF9ngq5qSPOtvmYjcomdINr7xpeTOKJsje9qxMkw1lLiDxjPq0mSORAvzeqCwAppvy
Mj2SAXWbrvHH5SRRte8fkpHoYJcChdf+ti2ail3OfEgL71I1/jS9Wfut7tSzrvZeI2LI/oYbIczl
Ioe0bqK2aYi2fyjMTaArmQHdAIDKwqqJVNHQQMfSLLYLP5AqD+sbHbTNMG2gKnN3i67ZOPro046W
5EcuqTseblAH8FIcJpVXiDNFgIAWh4No0SzUtzqsqQOXJ7TkDTvF6MsAlV6Isa3+A+c5nPC3dc3a
Vh73Cq2O8mXNp6JLt/mQunF4OfIkzbJdwqqx56+TOqDdsciZTsMddEXQImqHxUdYL22YjSpKPSY6
t9GJWfL5eEytp7PDMasQbeJCjQwOdmiznv/ZeL3g6O6PfPSSeKRIW8hZ3yLrUpGbaTiJ8xJDM/hw
d196WVbimq9Q1Zt4aSzrPixoFQbDi1yYNg2OyOR5UsZzzoteHk51Tqoy4mxY46LPvQzbSSlHULma
khlHWeKca8XTc+DPYyvRd/LysdzJgnpBe1z0swqHc4FhiExFnVIrJiGN47p4K9Mk8ZYTxkoLTnlz
B5d9Cq/daX7i0QS9jJdo9WSkfJXnYx4m2zGHI0i3TYY/1mBiuKyVpHnwSj/Y+qmes27jt0Vu0Ol0
vsfrP4M0qPG+Ki+VuuzRUu5ig9IbnAVQnCGCxETo9SGgHylL1HVqzemZtth93KJjRcUu1+PKMVq6
Ah+N1c67qCu5unw2uDSUsRpdAwVYauQbh06ZCve1d1vVDoMZeHCOwSWJWGITvK3UBEVmTbJVPKRl
OuDvSDmtfK6ZyoEleb1nIAqvLkLNbrsOBU23Q5cXmVYMgHuWHWZbNO89SJD1Xf/W5XWf1eCXh5be
oe4XRqbTEMNYICWDpNvlQkCz8AaKS92HxJtWBRPGWyXPMd/UfShVtbJmGDD0lSHEht0IGgYcgsIe
7/djDKXdBwBuGt/xqW3ERcFZoii6GQoAUNRKTcCLe+3BeBX6gRuZe+vmEjd/ZEYPrTHxfY6r+MLX
36jlxSn1M+Nd3LPau7v9E5Pv7gNSEBSnMmgrEEBqTw8fiky0mTnMajpj012w4A8xRmlA08y/QAGe
YvqL3wmqWQYHVUPl3Zv0uCZqTniEaaFhFueq6htwCZ3AEregrUBAFWCOZFBR4c9r0ptWPMCXpUz9
7oO642DTwoLg1+72pIMMNVrcNrUYydHch2t17t+J9k49RFKU4I9gGVZsuSzXzU9i1tDTlJj1NWiS
CXw5N50v9eXiZax3L7BTurL3TpGWfkZ/dotNrk8hmbFYhxlRCu2yTq+k3zHUW8YFvzQlbZjcej5H
a+54Cbic2sN0BZH87Zj1DWxa5emKfNgR8s0GGXQfiEhrqI/lyFixeTMg2T23wLLXBwbD+sEGjOqA
IxjFwC3Vwlf6616kerzsy7RMs12dhniu7ihJ6VFhZ0ncCb3TlSy3ysnDe5arfDAgZ8pogYcgAjR4
ed5mBeL8QLpF+JfI3PJw2LSd5+os9m2a4OU81/jbiRtXtsA2SwAGgGwgJt0fyyZdzRkjWSvQU8y9
yMNdgWRxml9QZcupOXKs8TGdUCpWVkOU2BSwIVGkx/3adRYfSBp5eVZ1Pf6dqxG4HfdHAqioA5Zf
ng2FSwAKjCbH24lOm+GtqJMJVUCCRiU0Y1Rw5fluol0ADxMaXfbhtqwQYqvt5NUJZrO4Qqia3vti
yuFv0rJpiuLoHk7OXalNvut1iXr3emaWUXrU5hrsOKQfbaZrwhIMs8lYJMtbqsNmdJcdHfUojtzd
1ieVWrCIttNSYEdFOlq+FYtP4OWcYSv7yNSuWgO8alXxO/w0tMUIDpA+WPfrsizAh4GC4/4uA/qI
aYByAa6sWFDUKgJkMYvqlLbE4A4xk7WGHXhvoVd3IMtCeGmS/2bvy5oktbV1fxEnmMTweIHMrKwh
a+oqV/eLogcbkBASAgmJX38/utr7uNs37Hvej2OHO7a7shISaWmtb0rQ+5Om8bmlE4Ql1fYOvVGM
5UANJ5JyQJQ04hh9hcDsNEKyAmCC3Aie7ftpSdceIHzLiwWlMsmox5k3e1QaMIFJtn94pk92qCA2
BQcWz4axxcu1H3CXH1e0ZzS4XumsdX8pE7aDlNLguLvLOU2y5TEFjOUhZaEs8JCgrYoMcwPoAi6z
KgcIlH1K2yTCSI7DsMTD34J0w11lo9iPDUHovtx0rCMsvvdPki0SSHTSh31ir9cN7H3+yDezBs8a
zTRQhU1NZfYJ9RbrK1jVhk+ApeF+D1SNAYo/xssdpRp69KvorEshV/UJ8tFuir6kbsiGS5ZNytNj
Gst5Cf5Y+4g5esCJlgykmgfg30FdDFGuX4FIrnz5ELYTa9uaEp907mnN0dtM30rbQwfwcaYFoImT
5saKsg7ibeavW2riVFYGp4PDsA8hFnrKPCeliQxWuWBlXFv8xyCHBnUFM+WaH3fy/iwniEvw8cCx
7/fb+l5uhsHu9a+EmgB/oPvfN28/i/0nxu/oPWXx/t9IFAb4Cd/6/QdpAnRCHDC579xGP1CFrdyi
W6SXbfGROjBs1H1XlmL/mx9LFj0lKhHkfvtfvUPwezkNoAdwHmLCKop1WDyYLm9XWa3QLuFB+42W
8XmFWg8vaoNthwNn8ET4I0VbtpynLcT6TiGYGy7ALfcr5z2Yxk8/3ojoEkfahKUSPL9PbGPPtpxX
bFQmfYQWa78//g40TnCYYjUEw7SDkLPOdJo2ohWThNxjykzwbHqi8PPLChbPXvdxu7dxoNnxHrkd
9ssy3zdcIDnOkYoSqGfQysQ7zdiMq9vXZE6hTeor0s2jEIeODdiNkMvtnARw4L3ocRhh8XvTOQrY
TRcnQ178C/D1y0APLAf1ASs4RnHLor/BypBRoTnlKn7upMxw1XnbOuyGVaLMTkG676DBAnjpKgsJ
E679X6a7n2e7/e2RPAwbPOzUEd7/l8FWGyeDdc4BVb2XRgYMGFeBOQA76Z/f6hcAHbsJ+pkQ7wXI
Cv/O9rH+L+ThWvAJMuRo/HONhNxJWUNXmqb3iE/an36ZdftDNT3DE4b2NsUj+1Ec//lafoYQSIjA
BfwPmRgQ7SdY5/HP10JtEgO+Ze0zYk5QxnoS7f34PENafdgkWud/+5z//oawdwI42GXuABfLX3BF
3ukwGkRInyY34qBoOU78c+45ltqPnf3PNxj9KpBGesHOfiEip4iR+PkrkOkGlrbjMmRPPyrG2m07
aO+zxBNydOlc2CNTdNOQXiaeNcKMez1PNEpDMG8pzqN/uaKfVzo+c4xS8FqAGi0J3GK/0mK+DIMV
8qbpaXjfVCv6OuxxZzhFXe+hqsIj6FIIRuOmTHA4oLUIuv1CmEoms9V2wmR/JCKRJKwcSouvUeon
/Dj2B40uvU8wT9brO5+l3svsP9/Er48RDy4Nk5CAMYFNFBLun9cNzt1piV1gL93M98q0fW+E1ExG
8+iDwqTIFPz/h7oICBBk6YR4kPs/WZb9As7mDt1IXITm8uPYc203sSqUqKyy0jOSzP5n7wfIH04Z
3N+efZH+rRwkK0SYUF2yy/uxhCZ5fxo5H7AvxnnaD4x/fsO9vvw3tgR8FkopLNRdlAKmGP//5w90
9Zvr9Ub4VT4GmpM6FyJPPmUaG+bftuDf3wqPrgDtVaS7PebXUidoLLyB0uzqvRWxkBSj1rh4Evjj
n+/qhxTjLzcGrBBv9T2Weifm4UP6+cbCELxM3nfzSW9x2M2HmLhdjWAQp2zkH/M2gkOHJLgFtlpW
gm6YFqsFGq1I3OC0hgSnrSVXQH5u4xTYQ/ggKNwx8sqjNyDyQl3PI+drGoNy+jhPk8AYpFmcjtNB
DAZy7jqUYTaLptAEUNtt4iKZZA/lO5/HMwwjyT1kXNHk7njbQUDdoMnJ+giYCINU4wqDRt5Dbxow
hUfxo0HJA7ysq/h7W4EOvcBhkX0vY++jBl9DlO61EzFKN0bDvQ1YbRygoZVxgTlhjA1+AC1WZvJL
Mg97Mxe89zYK5Ch2e6iKCJJaPi8i2irYV6DfazKVD8xUf0IeE47NrvrRyHzvoMCsrfh8t6nYD/F8
skCWMFvwLD6oQuItoRXfO4UQbEXf1oMTM+Yp4PkDG14StL1lcsn8UqbqzLIw2MGA2WrgrP59DitX
PydT03EjALsCgcnBMlSsWwpJ68DIdg1FNSVQD8UP5VSqfD20Ezb39IH40m7yA/iGndFCDwgF6AVK
TJAIH3oFtLltIEKCnODY6SmKWC0iNJ1/eIyec3FNMrfGnyLi/FJcAJtR9TiWJePxgY1zAEW9QuFw
Sw1THLj0wyg9ni2EePGmfRUGQCZsjdYsIkXtU0/XW17Oy7xVoKPXHtN0WWjwon0Xzqc0HJb1SxYK
7ruGpmi4x0rAHaPfRiAvgYEmOdsptx+1aAIf3ma3hUDdZsexG3Zp5o8+C8D33if6cdkPnfelMXzv
Bsd84BjZdAlFDFSZOsxEhErWyhyXAQk39Mg8gHAURVwWz2osg+EoegKtdte26zPxPWGN71cKCbxN
rvow2aD7d/YKSIZ8ynUWQ69LukveL0MIzNjqDxSL+iptiZwr7L7uC9NqeGvDXjZQ9lLMokOynDDs
AlKKR3IDQ9MnybEdx1Vlt9naqyZPuw5PNwz0keUuPTDZm/uNDUt4QFe+HAofJgNWbCa+dso8x1Gq
bnQatDfCzsuBzICgoX1pr6w0ZdOVa/GYq24Cr6/6b/080WboVFv5dBwbQsvputhicfR0BAs8KpLi
Vxd+rFM25scVv/JcYB77op00J+ge6Lep5MOJu2jYKl8ycuxYKJ9VCmy+GgDRzFWQyPZldVvxeQhG
ODgSIz6sRdwfQtg+ruEn7PpKBkFymwKmO8KMhBxGltNHgIc99EpLUn6LQPVgnolU9GRj1vVH5cfg
EM1ieZptCsABpaCZvTPXyaw9r4hYi5rmJe2Kt97GpT9DgWC+znHKooM0asGY04vOVzYhxe/FQuCb
CWigr0UJOUKTRgt7dDbhmJOEvCHzEk01LTr5OWQzPFFwP97MWbSvUEp2DrW167VDO3sX5tyegX4H
1z1PurgpUP2+ReuajNW2FVGHsVkFH1c1rb9PQeDquI+2z/PMZAxFgYJ8cNtmrNxuUEMFxZQ2jdpW
+Ewy005tFUaqv/gILhGPkQr+nGRIrhFdMKhreKH0MVYmviEDHE9Ael/J6r+GhtJLGmH72NksDaDF
sK9aB/dMQ7xMDmm+jBfVpfqjVw49WQh6u4XjgkMDweu8b4mqApOkn8FMyyqJh/EkARRUcSiWRxeN
/HHu/AKz6bK0L1PnpzftlIDlzRlX00grVjFcHxjXApgbNp7bJdeuWB/KeO6Getws+8yE2iqQPOIV
sc9TpZSNHmF+K84q1kVtdEiv035MP89F5m4Z8H4L2gFye4A+S0VNAKl8a9rbrAhkXw0RLz/rAE1N
U6A/YxVh8/SQrRk/otBnWV32W361RLJ7gE4H2o610y8xPCAna1x0Yspmn3VCX1bMyS/bJLbiNKnU
V2wS7e8eH8ipW3JjDmgD/fOiSwKpfzqBseXtUoWdtees5Oo0oQ+Nqjafy5dyXMovCYwPH5im8guk
69vvBgu8sbmMIYpmCWwGWdxMDp4v9JdBRdbR3gZ65p+2UI6nZIgolFmAky+dD1OcZQ4VKWR9ATyI
8OwqBzFTq3lkJ06MfoG2K8H12/g6CkdYZLJk/ghcbnoox05fRX4on4XQ2007s+ngcpRcjMFwM45p
uFxrk64PI+TnH3RRpF8TblEc4snbS+oFNg8wrfsoWcyN0/kKJb1LJHCbYjzRTKQNxmMoLAF7lOct
0PSW0k4/bnHRvRSATj5OW7F8wIHfXmGz5XeQvC/QMGX9cSgpuQXDHSX1IsqhKTb467De9Xjc2kA+
cEDwD62D17mGMiQ86pVNH9ViUvg3yLbd6jI1NxAqcaADQn5ok60UqNlwtSU5L64icH61VVt6X9g2
ATKvg28Bhdw9vPUk3fqy9sKh121yA0i7uOUksflyCKXmw1INpaK3MNS2D0BZhkuQ+vF1WPRnvKYF
0NtHr7NAB8NMzi6uZJBfEhX116VU8ScTULPWQ7eGd5D6mJc+tnY6dfGQpHXZRflNSqUujmUoRriE
u0I14HHTrbLgu+E1ghG0YttS2kokdLzIAHz/jQ+mHJ91Fq6Lvp1KC6IncjqCOSWdxH3i0uAxH8te
1ZmDR/bQlUo/sba34gDK13c3oueybwI9EogQKY2CU27neXvyxahNd9pbj7ApJ4dv9eD41OTa8muO
mVwPdZSjc6mJMNTeAS1hc52YqP2w5pv0tYRo/xZyPRo1a4QW8WbBIL68kh7Tn0Yd0WohGRqndoSs
6MouWX5NoPQf2Yct8TS2lYehszTXMYpdeC5SMAKnabfkNZ2diXkug5YzKHDaodSVhvts4HWQlu65
h2ciq+IuHR6lj4LttGLQZLuJJQ5v15K5sY41cPy7fEA5bSCQ2xoJZOuaxUtf4wt4+PUSeDez+8EH
Wbkl+PjH0IkGOI3gu0pLxUTcL0vKigXmApYN8DaZWWI/FKA3axP5WBzSyAzdLe/AzlZiBMxbb4ub
YPkRHsRPbhi/GvuUyEMLovCO94BJG+Z6d5W0CKdvkCbQ5YDEmI7OvNUKdKQhua/iFex3tsTLJSCl
y2vBaDrDWMMTQHHA7F4jFehvtkRrAiexj09S0gjeVThrTFyjhesCWYObhxRthecse/JBKnM0ZqaA
47FGJV3wAzIMegRUoghNRXaAT0RVBPYUVx64gPEblr7YSULuosBm5gVkrqBXbCrSz621n7ata1/a
Tn1qS0UY7I6reF6h7TjQgupTiMMjRJHINOivfLsZfDxcdNKbo+10WatJbarKIdNUlRBEPOtxyBqt
M1+Zok9RX+0ivi4t3Y653G0traN3YBiLsI7cvE7NhsMmfSjnLnnOISDSTW+B9WA9YMFU0MOt3yKp
+KOaxrk4zHne3s5ylM9mmpf2YFxr6RmocZtXgXDlWUg2NXCtDEc+UfI8wu9zKJdO3nBKgruYu/Qm
ViAtZTuDvC4xFjVxTO3n0eTmtLk4HqowxyHchKWd5oOKMnmBfnBdzkqvtCrnNXT1xFtWp9lsVVVG
MFTVEoJIc4bRpnUHD5D7eaO6/0bBe08nBn4NYQM6hEXLc33BKY/Dv8/40PQM/QUugT7h1OmPJi+z
2oyqe2V9G30C8gZjGY/KkwxLccxVzh4CFuraiqx7C2E9h8ESgCoGt2MeU/ZRrvEiK5JI+TEJqb42
cUJdRbVjRd0DHL2mKsZNtyEQ7t7ZGsNucs8wllzbNeq/8i7JP3HaRm88StZbC+a2IWqS5wSQ8SvA
95jvNc2pKmHhdJdRmqBvRXHcF2H6NeX7MOxHsZ/aLp6/SFsE/WHIehChAJNldh7J2Mt61r1bwDVt
EmBhvrKoTgbUkSoLekbuBjXHX2AIX3gVD7iGig0Ieag5fm8N+AtrovOKnEVm4rxZOgg5NXotOK2E
kstvClNbV3OVJOEnHLyrrsqgWO1VsPCsWRQLrvqJxC+7buAYbZabqveBuifEsS/GFgrHAybPozQU
aihJSXIL6k7fKA9RSaVbtDS3bjbqC4/h56xnwIwwb9vBfV0Wj72CTYk5zSigmN8sWCtbgZGzh5HZ
5BogdQvJVO82NPOQjf6OZHFLjyLvlpvUY36rArQjSzPQKSCHYBLQ/IabJa/LPAwfc2VdzedkboYw
mMKLWfPoGexaUUIVhB6uypa1G04rmqprVL9xPbip6xhauRKtJ1Qcgbwk3RoFtaG7Es+LkKiDVhYO
AyhSsIjqtBMdS7k9tjYDlSKQb8DRpMHthTHW1rC89TF66mSk29s4m5HfxzJa5wZTBeUoaWUmN1Xr
yLSDP8Edysb0PjMJsjd4NPXJ5wGy0WCsbVA4Ro8gzLgL73gnM1nWmLZdqioDk/Vs6hwHLvFNB/6q
GGAgxinvm9F6KviNL2CkDOvZYABTD4MFOpRUDjLv0hy1UVP/1rY8lW2zYquARoEbJxl1Zd0ks+XY
olcbz6YzMEHO0+wsOXTQP4nxQCZwbc8wqIF7OSkIpZax0T4NQvbAjOJ4DmkAuZRhUDKDA4DFVOP2
fxdBmYf4HGc2+qZUnSNvBCxT9/wO1gZqJxyQHrFDo3FEnbpBYMJO3UMvsPMg2Idb/q1NaeiyE3TV
G/bbFM1l/9GotQs6mHABdAWYbClbMxwRKMfLq+kAKBS3CxpKdwlZGfq0Nu1sJn7awG7haeHIY5J9
SQozWtGQYTF+vEkMbg+ePAmVxVxD9ALv6TOMmKrPDhmEqvBch8ZMXkKHhEQF/M4kbaejUgVDPQ4W
2XCokO5iiLnQuqsSFdOXPZqoIj31Sy68V0BhLZDUvoakygxremhHl/bDQa1Q3MAPqEdZ3G5o/YoD
DYaMggWztFSmitKpTA+535L0BN5PvKrCDC8B1DVLFUuYz6rUYO8coDYR38KRo8uC+r3T/CAzxLM0
VkOnApd+PIF83DLjv6vsYfFv7QPAUnsFHLi/lSFNah5n5o5F3sPCmAiItWwJIlgFsIyWbs3PE1q4
vEpG5dPKjSsfT3oJoWJ0hVpHmHMs/6a2kHKU1hSGygznqGmWZPNPcNyvDg1CMBzQgWJCpEwRctJZ
uoiGisJ9QRqF86qK2nWKngrec9LgKyzHrxpf86CrmVmMBuMWWEwjmkXdAe2Enq8MDMP2Wxu4HXFB
Rx2P9ca79giflqXBEfbuAuKceILnnMLOKg8prJ9X0Szzj4Md0mhGzkLcyhqAYk8woeZ+vogiCxHT
ExKzvEH6ANlEpRVUdjU0HZNFgxTF0BUB3Lq0mLxFlU7ow+8cCDdXrQnPDzDOD9dBO0tI2Q2BuQLa
OiUg3Yi9mZtiJCUoqWDpTvAt4MHkrg2qBNq6q0kNE6sNALMvGwQLWBu0fDQBjMqm29Qxi5R78HjY
DcIQivLAoK34PYB4CeAhU+1tgDI8f8JwuXaPORN677qSuL9CB5Nd6zQn/ReUyMSfEpuyJ7km9A4y
yfZbqyN88sW6OcjVqAEysm29q1Qfri+FI+Zh1UOHW4CNDexwLiSq6R4h4TgpnyLAh3lTMrmeI4AW
fbNCG/PbmqTwERI+p1djyhjkiZo8T7SVxyUew7dMz1FV5tAhdnrYoNCfN1/BcuQv8FTGfROb2cLU
NYwQyJe9Le25RfwMyvy4QQ7a0tXhcsthl0ZgGq7VmPv4CIYIPGuYwFjYtDaxKL0B/A59tagc8sKk
nSc0BbBL3yVGmdsWwS9FE5JW5UcIIdSH1eULVMfLiLuEGiD/lOoOORQCDThiU/aOd0Yk6Vihp0Zg
UsZpCTkKn/quwYHOoLwCXPKwCSAA1ZYplR24hcCuSULRH7bJ4TUtgZwOshGhGpuoP9a5Gw8xnV29
LsR/zFEt7I1bRq0aBF4UTzPRi8HbETJhIOiBAolY3iUDjW+KbuA5ZEIUESs6ouVNEHTxF8RP8GsX
qPkBWj1WQwMWf4YrxozgGfLS1z2Zma7zNe19Y1bP5mrQxUIPpuuLAfVXJ8MNi2JPjku2ktcAUSju
AuSKJwADpPDVgJiAjwhwaD1iHyJ9kVCYhIccJmoMBWUMV8NEQ7LHFLDuAydOrzXOTXR16M+bLtFT
sX9u2f2arIChk1jSSzGI5G2CyqKtrBk+JrOQb3pB1BAyM4E9QlEJoRS8/Gk56I9tsIYteisX1AE6
jzttYO+Zgbt8GlsTnDXDpm50z/P7xSzyeiETvB4657fABfKrgIbFKxDjPscyaLMvKkYWjkvD+clq
j3AZfE1KXDNbrHu3FgpIZ0ZAPPk8F1dz0o1Zs5WIv6hEX7rTSGI7PMEt2zca4FajsdTTekqIOaB9
iW6QZ9FBG7hGbx317q2kS1Sp2YSwThJ+EMVA/4CsOGxSki4vBdr9U5TS6AtSC/hbiJcgacPhg4Pk
/w2em+LOgeQ/Kbtg1xXmMwTKy4MyoUemxSLDCPtgeyhb+OqxGlJxwnmATAZTzElT5BCn4NW36xTr
3xjAjqZwGFQmRLNtlesi+RoUQ/rMugTJPSlQ/bNSYwQqDEpLniRfvQH6rw9cAQ/SX3BAcWEbcOBw
Mb1hopVCPel0lim5X1g3ocrPRbFrk/QE/zNEAs4zMYFrAOEo71MPKY0/rTG8GnGTyNAt3Tk0nWDb
GUJuv7zQ3q3kKxlTya+YLMSS1jTV4RI0hSXI8kHx4lCzgNOCPoKVUZ+FDYR30Ya2sQh9X2ue6dCd
jXdAMassduSYpuNafMrGcUFRmRQf3IA6RrqQNOjzoFNoAp+1LQQtKTRWkCOjjYeqysMLjU0DGXuK
vBnbKfl7OAU+nxsQmhDqHWa1et6BsexbDrWQaukuIscaRHzBqUVKSzg92qRYMML0icu0fpUIGbGs
ARFbYO6DZah37MKYnI1s5hV5eNEhVImZpy+GbzbyFX6L6n29IqoKJ+CmOlSGKwqbJEPcS+D3O0mz
NiyHU4cApnz6zQTtFpOqpwXH30ELn2fuJlhmDMw3zM90yGoXlkVuj/9Cz/1sEAH5BwM1vlMWPSZY
6QzCh5/JuTHEzMGcKr+GDC6SH6x3nHEC+kknooXacy0sEqdCkeoY2UZ6gBGpGsCjzPWSIJTlhX0n
uv75un5ml3FZyIzLYFdF9D3IQ3BFP19WTzysSQiz+cal2okW8S78ELwcsBADCbrsX4jKnzn5/R1h
48ansXuHQfnuEQN/1WQANCyWEH6J38X7O9p3VU1CRg1qfs671EAEZ0MXwPLRM5CV74/if9Mc/iUX
M4GVAo/3P1qAv+U5PP8/guL3GIgfL/wR6FBm+Fo+0G7kL7ENf2Zjhul/gTyEDITstnTgfP9JdEjJ
f5UwKKPw4XuvEJeKdQhC+UdqJloXiJsyFH44Q/GiP0Mrfhhz/ikaE/sJ6+cvLDgM4BGMdCFMvlGJ
LjTa199fND9lOMPoilkYTWhkHwuSigP8Ipj8h40fcoUWE9Nx/JQMmT0VMsVkYH15xlrtmpbL9QPI
TAG/J2yQ8IkVV7wPUVkoY2ONcBpW59nYHfjSPrUquUr5AuVqCogUNfR1NfxhjdOlQr5XgViZuKui
jKGZn9MSUUzjUM0pxwE9pUP8vIxot5SK83pLWnFJVzt/GJMSyrN8SRuIpIdvIQgcXyQvGMj+SNSC
rpiaR4/YyicmM3KaVpICZmRGPEHVZq6lKqYbn3eYAdwkYKBItr6B/tLd+jXLzwIE0IEBVr5ONUWW
3mwSDOpyy5oWH+dFZ0GMBh18bWMhARFV7qadTg1Hf7WFOkTh3ekGMpHbUBdXwxA/KaShVrs3405w
HOkU0Clzpal2ayLSuriHqL+gxyVUArmGSMspxkgDyONr1a8TRKSAMvGwxM22pPyYkyC/Fowh1kdS
UZk0V0cXt268cmMSQbw4O0RloR2eyDg1q+9eSx/FL6sgGZKdcvtxjMCndfNUNqFP0DopdC3hYZAd
ItJqyHqi8MZCSrg9jzrh3Bz6VRYB4o5clG+VHEywHU2GDrAyo5y3OiRITUWkxDIt4FuQswSPX3Ep
W2iKkKUzIQdQI7dpPYl41lcoog5j+AhysI/S/N6JcXkK8iVckC8XiG6pgBgnGFrbntzmHEmQbMfK
DwHfAsj9bQl9OUPvcAkAmqigASbp2u0kld60vpNsgLkAg4cs0K9U+EXoV2sgO+M2Xud0XDL9UcaU
POlNQZ8LtFH2AeMVGkXN1ke6cHEaoVXO2/sk36xdj+BIQ7Od0k3p5akEdeSzF5wuc/gcQJBfwBJS
sgHy07gVxsXHEO5H1+MCMhBg7g6Tp1fTEXFFo6mjIYx+k4Vyj3BsbsjTY+OEaQMaWEwkQeuaHinf
u15hnstDD8vIa8dJz5t4w+BfLZmAGCSCeg7e9Okb2WCkbuQU06dx6AJVo5JMyNdDwOcrhYBeXOBS
j6NaKB/eb3bN7HEI8hVxjlMnxypCZty1x/x7JcchQERSnrQwbRj/rJEK1FZJoN1vvB9KkMVTlnya
ujRuEGnU3u8s5n0GZfVhsQocCkSD6wkXEN5BY0oOAtzEwY3DdtX7UT1kkHS/lg58Z5VPyBmpUkwL
QwVCX59jxugZ8bL0XKg8WCvwyDjH28WRJgqiBfGQ0ZjjkW8cWg5kJvoqAmZ/gBpieTI2Hx+Q79ee
8imtYFUh9wAC2w90UO4G4Dw6lwkNzMfvVf5/D8R/ORAj5Jb803n4f2CulyPkbP+dbPT+kj9TovG9
c2EK5RqaGZyR0Jj+GW0URAiQRjRK9q6GLMMs/s9JmODb7PZXvedA42/++yhMEHsERRIgG6TLwnVb
/I9Owvhn9Sv0tQXBdZUwJuM0TP+mxxQTZjPHsxXWJAXVEQI710UMY1WQTIaIirMFDjk25ctmThze
GxH+Bu0MemyOvLv5QyzSZdPg8BN4vAYNCcuK488iOaB47jNgDxmCJNjYR4jAWx3IhBR5FQIAXumv
WLCuASAhKHuFPQPRE7PF3I9Ze1F344AaAa9TXwC+KNR4S9AZX8tA2PDM+szf+ZTSDyyZFMRC2Vsw
S3tapc13yyRsjYSpWyYwQgjmTFQRwuMPXdZvY913kPXjpN0TAuGILg8w1CCHbNBbC9/mkLmnDYDs
51DFAOGQvG3vkIECoDrultWAcNoD1cqkDYfT6OxwchZW+gaJvP0ZEXhTfinLxbJ69iF8uEGAITxT
fjktmltTBXtqRidSfqWoXo9s0zhVgFvjFwPioQ6dNbX3MaHjx2X10dOKWCJ7kguD1XCebVu1IPFc
Pbd+q2YudMPIZN/gEPGvdJN5Vut2Uu7sJKTbABAJbhTgr4nfkHwzweQYDac5zjToSG4PWaumqJoj
fbvCqbmLiaANg9EYWdA9X8k5o3P+WjLkr8XLHovaf49I7eY9LtViqTewrSNEdUKcavw9WDXZM1ZR
/BG3atmSwyewh7CS74GsCOZBOGtoMAWCIRNXEMx3Dfg1xLjGe6Lrume7YsBBzKuH9gcfdKsQ/xrt
SbA57cPPG6TQR06wG4+c9voA9b//LPaI9SMMfciUlU49R6PubmAhHd4kxIIVDW201ipoF/iekZPX
xDq/h2UFebV7ci0YcPj0MA4i0Db8Hm7btsN09BZEW5fr8t7hWDlNex6u2ZNxu+8huXLPy4WbGvIX
0hk0YMgZPUOzHZ8XAa0QMs7oJ+wGKFHgzCy/UGERx4twYctP7TLFKNO9Oa9a5EdQUAjxLUc6PwO1
+hquSPi1e9YvEnCASWEH9GeZA0WGiMUhGLjdM4JFNqTXfM8Nhlo5Ptm5yyiOjy2KGrJnDKMnRdzw
jOBh6LP0ZSrC7cuwCNrAj+ZfTa/EFf0eWhwEIQKM1Z5lbPdUYy/deJkIrJzV8j32OLY9RUOFLOSo
o/Ila9HjrEE5niEgaH9bpl1MBORreOIpMpXnDdIWsLGnRUJAqnOamgpOofCRdBPyhL9HM/9f9s5r
uW4r3bov9KMLYSHdAth5c3MzieEGRZEScg4LwNOfAcn2kbv/7j6+94Xtqm5RTMBaX5hzzKoUOswR
M9TC04+5/2D29S3cQHcLviv/BjBwPjQUJv60yonHaXa9Muw/UmCqcFWl9E22vvvVLcpaUH+f5PyM
X8n0yyxyp8AddbvNAgZI/B5BYDRxPVhXCQ4RPKeHXWmY25996t+34n+7FS1ID//pWvw9ffuXW/Hn
h/zeIAqCDsG2mfjKhMDSzr30R4NIRIIpdDwJKznsx435e3gCfdxvHaEBMpDFDLgJ3eC5t4hY+Asd
IbfuP3eEhgsXHywHSAHiCf5Z0d7AiAeENFmnQkfnC3jD1mRgaXKmCcEg96Oz0hcUO4iM18ahKmf6
DTTMSusGC/ss7SHHOKAUx46NQTttlGVqRbh3wkFj8W6MJltMaLX1Bd8PWodt0Y6FkJdezZJ48piw
SLakYP/hYLCULazzKJruAyvgXS8IGfA1loesUS17m5MjMm/xZAdMX+cHxVkW2OF9jKyncTWYuAhb
9XTZ6Wx31HOJ/tL0005tFeZFXdLt88YZmmuqhBnuttB97fLFiP22awbNb9sxrU8W5+hKG3BfFABd
FZ9itpbN5OY6A1TbZp9usIvfGFXi3GZNab02EGYCxa3kW8Je5LqYgMmrYTb9pI3b3kNwNvWET8SK
w+Gi1LsMn/EhRRPzZnVm86J3zLE91iDuR+U6H/k0XxxWVIk3ZsV84F/hzThYxm0Cj2zvura26VPD
9ad1L8Bd5DZ31BhoBdR5VoNeRiOETyZVBcqSCmARIJvZwxM67kv4+Vf8cN2XKS7Cg97Ocrcs9nzn
dvp8pJ9pWnoxnBTgppRkH+dp8snzYN6lgBo4KCtduY2L0tkBBWj3XTVpZxn25WO82IBknKG6Vouw
/RE/ROULWtwbwan8rFR5J9jlIYmoBARphGrcdkzBDiMqz1PO6mIMkkEMG00vhw2iDuTGSjhtDWks
cBQBQ/ozZsw3BXXn1klyZQfJYjngTF8+1EK3D3Gn1Q/swsILosfqXCnRUNC5KfPtNCzWqGmAcUXP
KNH7/b99posxvlFMva4HP1ELG4FlM7qibI8pWQ2yPBZhJ/MqsMHYp+5Wb5V7R9HW0T66sk4uG+oi
Tf34u8/4kWvzX05UJlscSf9+7oYFvGrfP/9IAV5nbj8/5o9Gg2OT+fyPgFJopWv0xB8nKj0IrDIm
ygxxdSirfzQaQiOORjfw89B3YgP7tdFYT1jQq3jR8Hzamur+lRP2B6/p15HbGvO8BqnBqQPbypT7
zyM3tYhrFZyEcqJmWB8nSjdnHl6owH88cT+fv4xGJU53dgcg0TwbgKSxKxS0aHbvmdUs6ui47m0z
46ZUmPrxWrMDjtSU1WveJt1uyNJ+CneZw0mRnM1IjgzQFv7XcNjz/vC5nljXy2ahlB6YWsRnbSzY
vCFMdWzFix0F1PNoIWE7Yp+BsZ0ZMk+YUYXhqL7qZbti16weLd0DEClQhhtHRNK+c+JpiN3bJOmp
ZF1oxl7hYC7xAa2j786HljfRI3wlXFkrFc3733XIz8rhv7w1jMk0Gup//9ocPklo/lNz/vMjfn9p
NJ5/AUMJZBWPy1pF/PHSaDbZpAwNhe5yH9OA/16E8DKxnlGxw6wWWQDBfxQlvE28fq5FTWJCLgR+
+ldeGWeNpv3TmHr9G1S+LCbizOX/hdiZaSFYAzu0LmYsFOz45dSc2NPP+oboo9lkWAWLPjPKI+so
K38AsWu6XzXd/hZXi/kgYLzQQlXGo2VpjLRsJTnxonMTg/OGl1SXllN4LggQsMMoTBhG5iDiEEdL
2TypZRMqHqa73ChOmcvLNY55mkKCitFeyCZ3tgnL9wPYUsO306Hxi1mLgrLIRaBpDm6PRNNxA7nD
XVa7fQtVTobn3KjrczeQFDFbY3PEgSM/kb+9iaJ3PgWb8NdcVvZOrZP6rS0y1RdmYR2Qqb8bSFb4
fp14Tj1bp89b5njaq8j92QE6yqWkoJlwLI3bmLKxDf3W1aORVX09aMW4NTtkSp6eyPRWiWP9mfSm
sxiMOtCSqfY7jEb3c8e2vB8axg69+pwDxHma8DfdTuVk7GrdfZ4m9K+jirvNGIs7kSrNnj2UfmnR
zB8G1rk+yvvkXIwIOZAzJzeYhN7dvjEHftb1xqyt7MTQ3d3llTJ+7TI7PAA4MbZZqeXfClI6Nkvq
aN9AFxCu4nRttXf15Nsw6O3Glcn0YnL5ll6UpKwHiPfwmyJ33nR9yDamDd5qcqrnIimeGWMnN0xg
mCLGcnwNUT9s0Kkh3MkSoDA1I2gPAACzFpgaWBGMxC0e7GUSa8cc14f1iXxqxs7agrxOWD8POT5I
fWgSL7btnq8ejwgUtxF3wmhYc8DgiAmGlWnRvci07MqCerkNZaz68SKac2zoRHUk6mTyWYxqQ1sg
dlC1MILRqyYP0uryMyjs+QzHy7hZi9etFYfyKlucKyXzqQ9kHcykNNVgmpQp9XcXYww7BCm0HaQf
eW6XMNlPZtmd+9BZKm+yZARSKlf8nDECoMAeKeI81PZJq924ghZnq8Q2zKpnte6C+rLU1dIHOATa
yemGL8Y0U+mj89G3AKWbmX2vjaQGPyLCZN1kZl0oqVcVunsai2JK0ceIAflhU7VbV0Ksb/ii7Maq
j6hyuqeoxa5GMavH36thYcfh5O7eTjLr3JoAoRd8wwaCSvKEwsjyjFYhGgopZ+EbpA9s7VR1n5MR
89LY2qc6LJMrToR4m0em+nW0tHwdpFsfaJKXI2ydMfatMbZ2slVMpAy9fMExY1yVLLQDOiDoHuSt
RfTMcj5Vkt2F7zhhdXQgjNYBguN4Mw/6crVNljHLqvqyrAl8y2Toh07P2vtcRXXm5HL4YgKZvEuS
ErdUGma0F26UnJTamHFZuU6B6IRviYQoB+ALGVdUvLLxlnacN8hj093UQzxOpLM8IaCcKCobbRvT
MOJEg1zR9iK8gevVXgFnBFA92seEKI57TGL7tjSWWzmoqIMnnAIDrzVSXn06JGEh9w7Ms2ta6NjA
pNYxpKidGbJ0Xt8wYNQfdZ0QiETVGljrGSF0spUH5O5xeCgZuj5MaQPErsK+MDHYL2yFUVMl7yKU
G+c5rVOfw1O9dAg1/cosGV8WCY2BykYpMqR6WBrtU5OmdalFUx50bdQPqE4tNj5d4U8l5OL1l4wK
kfkXkM1HxQYKQvtn9A+LG8/fCpXNwqLY8x7Nh7gD4L5GGWjIvI2VmaYlZraD51oHSchBrupLD+tx
mJ7KXBXbpi4jHwutdaNOpQLOnIPIhfUThBRWr0hF4j3pNuCAyRDatKKflSBF1fDKJbjs6SqVb1ra
AFmWseHPlhi+AwuryDRJqvuusTS/RqoHxVF9BwmM1EPL80AnE2PnjJ3S+viI4ld9ifpzW+T3XVUN
jMys0jfatj7pedRfQV1XWzk5y1XVEve2Q2HZeP0QLhuBOG1XiIosMWR8AVOnMRhY83+L5nLcAD/5
oFkc/YwzE05VJulXLVM5x4povKo25XM9uYkvtHq5t5C1oZisrFfwTrwbhlUHaEXyg5Zk002JPJcD
K5KeNBPxluUjs267SS5aWJaoCSvtXWIpDKZ+eQoRGPu6nPW9iWq5wLaK6j9JtCmo1cU54Ea6R3lx
oHoAEdEyWtgAouIXXCKjC+xkvJN1Fj0rk8kEfSg6IAdlDOymm0tPaSL5RY2s5gi71D5GTgymcNXD
7Tk3Fb/r1XMH6Ph+WYbrEGF2bHI1P0ETRiTNs/fIgqs4hpjaeCWSXUnbf7aWKD64jnKfzS6PmsSn
6hlGGPkCxNM+maxhy9I133S4LH3VCc8szLIdAtfhEKopq7VFRXlYF+LACxVvh6JCgNOjSdanHDOY
ExbnyGw5vmUo3+NErXcKISKnhT3jB/DP/CuwPeVidu0d0l/zYXGotWfRXTI3ZPYsDfvQ9hhwHMwQ
m8a0x6euiAd8xMU7frr+EKd2tG2ypNqNwwwhaMltCyRi1AFRCVGEJZG4J0Gwui6NiVeAm2sktetO
Q7D5qshSnl1u5dgztHB81pJE2efLaJ6LOkmP6FK3lZE2vqqTIGmJL5Mihac6Rb4BShbCNhnzR4jI
9W4AqnZbOz0kwa42tmoTfnMysJ0As+Kd07m1R5xUTuOfL+dYCHmqyXJ8Gd0uQeM2Vlgy8yagD1u+
m03+yKQAe1GW2g+MrBEEalnv8/XBXkyNm5FTdQPC7o3Nv+IVlYhv07o651KZbybcjHOoiae8ycpj
kxpiI5R23DFNcbfJlIVvIHOmnYBR8AajyvIiF0JuNerjAc/DsM2t7k1qnCuYx7QtXRCpLVGxyYf4
XRkQv7czbgrbSZcjkyTPzqIczeTJrixBGmRVYOjLq8iPHbXyY9XOn1LFKh8oqrJT2Thc9aYWMt6X
mZPeVlWv7eBN1pc8EtvCMuqdM6ntDepVeDaTqezQ/RdbNdajsw0wc9Pq6bCPwjQhQVOm1rUx2Vjg
z2JC4Qzks6QY9KWQbww0Ur+yW7PeSZSOtzWmIZ8FgHasEOZtTUdO74MTOggmGiIDcAlYJpieCI2p
RdRLYFbL9FFiuXqz5tFXKXPfi8gNA76Q78VQNNsUXx1jFfgOh7lTHcxTmbKPFrRvPuGNReppIitv
aszfvpEJayPHApK3IqLPsG+BEAJC5UqzGG/B3Z/usyy9pe71+0TNt1K3lq0a1tygeN6OC+cAE2uq
zZjN3j40FPU7/bLp9TNc5gGMfUBXGQGKK1qP0oNIvDy7M+0F1WiHwPkUhjiKmlJPDyq/6jdC36K9
PoXhxi4H9L3R3GXHths6P4qVLmgkhhzsL6H90sRqS689oAhIFhV7NxeSJ+covWiy1z4m8AW3yzRx
IIx67hthpm/DcslL7cGZwiENg3DE3PyRDMUIXAt5ils82hO2Bgw/DOMx8k2OWz3KeeSnRuYpbMqZ
lQaVspe2loZsBdstjrJSruFOLrLSgITIMlDYmPTeGM3Tt9qq40/p8hVSI5gvfEz1RkppyCJorA/h
HE7sF0dnClTYm0eMNM1NU/OnK+j8aF0T+NNzu+UzKjeZ6zbBEGF0S2yzrliXTeVnG6raTZVMzsHS
NexkkgnzxR6sxyVm1dW0pvUpMAaF3mIv9Sk0XbkxYfLdt0VjeKlVtEelqIs7VcZxYBnVHIFLl8Ne
5L2zngaQPptKDypBCaPLrvCiKMn2OCIxHECROKllJ46t2lICEBO9cUhzCUxrLlDFEkRyUskEeJqY
mj53OFImr2NDg+hcU3BKq7gYcduk9xJYEy6rfn4FVHobpQ4/VjXH3jhJNwpGHJyh3w8LRlLMNn7a
d4hp8T1BwsKbOXhhVDu3DrfwulMhLTLtNGrkrmbKMSGmeYycnPxfSk96pm68zOUSPRTm0m2d9YeN
bD/dKW5P92XqRXxRwhEFb8X2c2MNNblKuKgfwrBQe0Lu+KPD4poIgdvyvo9wY0aN1nxhCqy9aGiP
Xsoq+hJC1zsLHRmKt5SqsjfWEeQaO4BJZ1RPDG7rh5H0XKgUwB7sG+Y04q6Mm3d7aXO8jwvjVU+J
VdIJpcq1nyyRWDGOqKKzfM6fU7VOn5CThztiSVjuzdgNdrRC/VPWDvJzVPAS17qITl0R1YDjonKb
ooGBu9Ci520txrEerQe1DlNWPQhjU37FqaxS8SuM8dtqmq+NvQZLlW6e3LeRSyXWLLisxnTQEe8q
2ka3F/cgM5Ec4mVJz2Y8JofCcO0LcRI0sJPFw6QqX3OnWp6I4VhltprFN2fMHBqqmc3PGUeFzpMP
CHdJ7eVWmaslyIc63AF1z+8JGXUCY+G5ahfkZFqjRscQbJiPyV7xk8St9mUaAh6mLQPGW66FrGa2
Z/BuOZmg6HY5waKNiyOTLWSXoDB+qXrpFLdalnbGJp8tmrFG4xbwxoocLZ+Inw6jISOR5VNB3S2v
mqukeyuuCv5C+LPPfTnV0+MiIcwKJnM0vP11UDtCaTbDYOs2lkZWI/LEjwQL+baKmtjyjU6rhsz7
f4VgmSkwtlzIQd2Fit08EjUwffll/PObFvBXSPeqZvzTTMVZc7lJ67apypjumOsi6BfpX91MMs0N
TV4AG5vsLFYBHgZjeyqIWyX3NXrTC2M3pvrRyMwtpLOtGWsbx8ZYOiwb9O0bvtUdWSoBvoXdf/7i
GCr969dmocQQKB1ZXf+T7LXQSE1QQ11e6rq92DW1YrhPxv/CO/v/fRLWamvMuHBV+59/ACYTUpre
UV4SHTYf/1igTEq72v74Xv5ejf6XkaQuYHD98mv/FwXtbfuNKPdfZ5K/fcgfM0nEs/z2semg8WGJ
zxP8+yCfXHlo0w60HoLGVf7U/04lrX/oFpNKBuzg7BgR/a9i6MdUEq0tgiFLEGrz1wb5hr6+Ib9O
8k1hmOwEdHMdc3IG/RP8K+uGJZODm1xT+GZo6A1N5appowxIb1gLcSespu12Va6W7Tb8GTUr19jZ
LGQyNl0a5EO4urMm80AkZL1xHzsIY6ZnE/gTIz8r4+jFVJBRja2nTJ836id9seTwsQmMdfCBrqeS
PmgVF0EV63SLu8oV0Qame4o+tNS+G1HJnMftAIwr66k4IVg82tnaLlbR4k/EEt9TQ4a7aOFYZdNA
Z0DzQaViWAMgdVyCmbfkdYtjwBDKE8ymr+Cg46BYz29EuPbFWs/0ZD3dp/Wct0dzeKP61jdCrYEO
tKUV37c/rgkWhfN1HEBVsrKVRbsxar5jzxmWHtt5k9eBq8bxqQkz/LFQoPpIWl+T9cLqRitOLyYb
yYDKwL5NWpWrbk6IE/NziwUrEQe4J0J3AgTRqX0yP9hmj72U38T8Es7oHdF5ID2apzB6YKURAgwG
I5/R38fEXZKycVrkNL0I+lpzZ4lJPUSlMW5cC6cYspiUBsImHi3ybESnz3M7AciBTErWqz0WR6Ur
1cpTTIcdIrQwyoxM2hjFcsEjkS6Jvt51cbegVOq6NrBye37FLtpYV74TDOPYSQuUG2tRRNgpkbJr
ocRsLf6Ot0Fs4rWW6hIBXj8CiWA2yRAMVWzfNQsxlF4ZZ1EAMbG6Q4/dHucKJIBaNNodOATJOV1Y
x1CwdvHatcqTMKOD6Uf196MQjOeqiFFdQkAnDKRU6rNglTTfqOVArMxRz4R0at9lqug4G34Qokaf
FaPsFBlC0gMJuxpdpJHMUcnmKLEQBRedYCHMPJdRaak5DsUKiwcQoeyHjbuho430Fm20H4q6TGRg
K5Nbf8lbTCestzqV2thFztOqXKnMn6bVJqNjgjyS89C6Z4vs5E8Ue3PtY1zPbI8Ql0I5j2YSkcXp
TNAEFCc5j2Ufn6ywlO+UayR8Z50cNjPV3nyYojk2/Q6PJ8Z2ONfMg5ibMWdWacBgxs50vhKsSr9X
V4VSCRT/mkyztvhxM+L4rloCynZVyHXoGfWcYFFKKygmdViP4xnL4wAgQRGGXyEdNnAGoX6ihFXa
xUuV0o2uVqkmnd/SgNk301LIS96ZK8fWHoI4MqKZJ04QZ5ratQPizU4uKOhyhq5hiFPR1FSrDRh6
yxc96apdj7qWhaDa3S9kgy937qB8KItb8k4pVjURtprO5oUwwG7Z9iRyYdEmDe9lCitVeCwf40fI
S3q1AynWQi9SBYN14hn7fs9JND9gGiYiGCMOKbsJWnZrl9PGyoOdhsbBQHb9nenpkzlYztnAFgib
PKNj2csMQ9ihxbIWOLWiYRPoEAgjELvDQsX7iPMoRWQfraXUgJQim5t0t0yGc0zRWTDakMo0nSdN
VifbwK0Z8JmyHTPaboNSDSBEwu+q2kY1JQgpF8adgs553BogqAPLTfVTZdFmG05KWqxCNxHDy5+0
x3rBWAoOTOf3zDQg/do2NoAlXGFPoPXH105FyrhpKyF413BKBUqKNKzQLDxibRQJPydSp9tYcRe1
J/4A+i5NwddMU4DCMfIsZyniIwoWmgSQbvRfqpfOZEAG0wA2QUfhRQNhtZHBUqke90rTsgsI+0JC
R6rgxogbUEsDAcZlmD9qc2R8GeXyLHiEe6SEE3JNt1T1PeM9+84yEy2ImB8HvU7atu2WGOXLBUtB
rhDlwFhYTvcI68QlL/QBRA6Bd9oNI7HqZukXK905TWW8NP30EgEdJooBaajGKogYWn8c1R7O1Yhw
9IbGj2TqWevuCwwWYNW5v6I7bRrDlnRrkc/kmheG3a8x54K5bnjE3y2di3Ay7e966v+44nXWoKT/
sOLNc2ysSfdrRYXOYf2g3yoqx/4H6muMa6teGlTEurH9raJytX9g0LfADbs/lRGUbr/veUmeVYk2
deCN4kNT1+0sl8NqR1rFZ5aNoIGYOh1UKMrtvyA+w9n454oKmZtuG+6KouW9MIAK/7knSayEdZjW
xcep0UgnlnVlAiebrVPd2KzO5gm17eqWf6izpsm9HrQcu8bRMacg6hjI71tIMaHvVLl1RM4kwk0+
ViuJXVWnOzgLhdhpKffgXUZ6xXMDONv0x9oANDNjZgR3qHdEZMvCAWAOKVHnIlMX4YWAecgdsGyG
BbhjD4uGCQdZa+VumM4a7WaEYR77hqxCVG9cAfjPleYrmmH7gznHGPTYjjdYONFAgA3qCZ/C5IXF
gcWdfnb1Pg46t7BupFBtrxiH+y7Xla3daYw3GIypIGIsLXmo03S+m2K1v5C5UfAmKkxOicZFO546
K++sNNWI6Xla3+dmPe746xs2TNW8p4xyj3rdJicKxt2UIGHy4iqptmZpWhxJccYPU+oZZYEZNlvR
2/ozvg/dSzgSHzR9sjZuLN6icQbjghwuIGfRuA562h5G1ChARPRrbGFdNkuL9IY5YWLNkXg1bAWa
fCnvTZUZoZnnJAvUkx1/WKFe74RdGShky+ykFQWgHmtqcE/TJJMWmEQ3jPHERcYl5EZmOsNZlZtG
r0Cr1m3xPR0tdztmAv2fSSHMYrG71y33wwzDiiWZhgBbiUGfdvwrNpdnVyhgLNn4kkBvHkdJXWFj
Pn9I2864NyZ3OhkgQa9Jh822zmBQ6kb8blaWDGjCT6z65gBuHFs8PRRMRmrlbqym4iFvM0T8Wd5d
dCOL/Z6fCEHr2R30TlhUU4agjDf2KZuW0BOdPl1moPFBPZn6RjP5SpVJRoE6htHjgu6moJBZw+3T
smJzUaYp8u665uaMG/U4q8Nnzp+/jQgxusNaQKw8xax7b+MJvXMQsbFSDFPkDNGyXITCihhSn7LL
1KnaLcpQ3kMu1IFIDf2Zkk6cZghddWuILaPQ7qaajOWVvaqZbJS+5wJLYy2oRZY3LE9GETRZJncM
QqOt0gwni1gKAvGsm3HsGhtGAX49PFOp76QTc6wSJDozt5o7D4+8N4TkjVlL/0Whw6YIvneSWd2G
kN1Gl0lfU77MckivsdHeKn3+RZuRkrq5uGeWk29Kp/7oEFseuHm+EAGAjEjv3grK4m2W6P3sF4l+
ws0NKXH9Tc2fkNPIfdb6GsGT+iwGF2bA7Ib7Wo7KjUQ3tgmHOgpSVbxyGHa3el1MWwWVgZ9nkUk8
eie+CAsB1JRSdxZhq8Ln1HmtFOxjMfbGRH8d7bDZDHbR7gjz1RkkHokZPfcFnvoG19JcggoMGcnS
uQJ1E0XAbhzQrqyTbQabFpJB2t07oZHfIaqMDiNoew/1lXEAUj7dFVO+7EqEiUHNAGS3ZJN1I9rx
CPxfHuDlhFnAQlfeSQGlRpsVagjqO0QAcckLVnHzqg/IQETuBo3GnuEKV9YosDeYl6J1vlYNcWiW
tbjYRoDJCL3M1ro9vJLDlNxC238nIYrtF8xi7Ojau1WPJpRRjPNvXcu3vErYAhit+inKS1Yauskj
rUY5zCyRMy+L8+vMsevF06r5qig2fLuc3xZaZY8CNvTHgWcwmaf5zZ2nBCxGojYPTTs9lKpFfiGq
s1s6Enygo8uc7xohlD8YkHq6HdNKhme5OarwUNLqADMoRMUASJ3qsHTv+9T+XlfswyN90raSfpol
jUM6k4eg2MFyURbggEWC5I3iaDART8DlUcBUxcvW0XuornEz8YqXrIen4UtMzqgm9jOtxEp8igfu
FqX5yJSU5LBYpANGt5glx23WAjH20mrCBDuwUDpPorXuJi7sB6MNeUUyyaPH5m80XzpycI7xUsyd
1y+G+bXn6U98DWMCe20ltIUnrdq+b3IFZCvK0vZY6apzbGYoNL2blqAhm/6A9zG6JaQlfyBqF1gJ
YHh7F2chD667yPi1dkS3GXVR7LUkit+ZpaiArJ0Wgko094JsrJbuzEYfbHmLHMLDWLM5kMY4wnOa
FuWu5mj/DgOI+pzEQ3nTQ0C8zvC41cC2ZpYRi1YCvkzNAXunmJbhGe5P8960avLKnUwzKIvhpjOW
4jYcTfc76dcDkJY8NO5JPhyfFfypl0K1DzYD329FYVifJkFyiZfEYIQAD435JnIZKJhwFApOW7+j
fpiDGdAIcq2QnyKLz9j5MoyzeWbVl39CbkvDYzFAXvLIWsLN2QjrC/eIu4E1GG0HJGOA5Gy7Rkee
kYJzAJM2fWRMiQWHURR+cbNyvE42Q2SvmGPlmqRWV3u6UbSvKdOCi5HXEXSRsEfdrLvFcnDhQX3i
e83u4RY95Ph0yKVdyvCAAAg6YhbzstZV39wujdGEfic7Akf1DoHGZtZd9aaG7fYKh1Z+g57bvDlC
jNtSSVkYKBH+WW9qZuXYaul4LU3OGw96r/Ih1BmjSlvCOjMUB3QRrXC7x0BZv7mYgEFJo9A/1Fpv
yCBN0oZVlF2kzw2uERq+ysAULVY4jzIZzcXq6/zAO5ewstDVeqZpYWbBV07zZLfqa+j2odiUCXkQ
AXlgWIxykdzDk1J3CINsqKtDCQPNEemO45kFuqmNdO2ZbuOl7pujRoYGzA5BVz9iKM+JjvFWyqQP
aElsGhUijZXqYJjj0hWe1tV36NL7oDNN95wr44C7Oqz6YLLT+tDZAhgJvrz2NWt/eKuiodP8gWnG
SzbrdbnpBZN84qea5ZtFAXUTqqh5mO19FVHsPtlxWbyDJay2RrzyXTjisU/PY1YpvnQzTkSEbuoh
YbZ446JgfxvNNt/XMY0d9l5zIb3TmI2vtkR314ea8QXsIVQgpzAmFo0tUrKyYowQkTzTgT4aAKum
RjwDoQqbEX52rL1DINKhDJmQIEXY35luj7QoJcH3dVgoIDf0wwPPktrB8y5t7dNt0OlswsKKlKNT
peFL4vbl07z0BJoaZTydhm6YmdND7QkWzAuoi4zskEbZVV2G5KUp7UuEqr6Ki9EHFogde0CsA0n9
TvQujDsbvnlEolrCWrLWb62c2tAhbmPXID3G29WO4qtrL7rFRryOvmA3A7iZFpJlvaYY2ow3LVF3
bh5Fl67Xl43EHXLQoefsFmH2wVIb+XZQ1eGsoaiyhrb4Fqc61IpksOxvVsoq3xu7Ml4TD9unCJXn
V5wW4XasVNIG+W0unQ8uZriJ9Sk7RJRZHZ4EkxVZ0kapIHRTpJ81o73SY5hfejXeb44WQ95UyHCe
83DKH1k4xjs1Mcmc1sLh3KKRYasNh/3EhBU/GU6RmPYbrHehdNuybYa9k7gopks9yl4IHcGJjw4P
VUWcmDCO6lq3NqjMllOmaPVRIqc98x3mRAEkyUe4JD1IdKYnRd0A+nON8tDkBFHq2fJcz0gEfUxF
7XuE4OWK5xKxEWlyh7+3Dv8X+4Au9DUf9d93yWw+UUIX7792yb990G9dsiv+IQxNY7CPH9jAEsD2
6fe9g2qgebYY+tu6qtNc83/91iX/cCqD7yGK9U/mAeMfFss11st8kvXj/pJN2TRpw3/dOWA+oC0m
t0LjK9AMJqd/7pDbMXPKydKa47ogDAyRb3sYFlsIew4OQ0b9kKYiBbBYFy/mJmshIz7FEBk+URHp
APYnEMOYf4vCTcId6Y1G+8gUOj85kZuk1x7D09vYJvarSUl/jDUEMb1MyXtRsjYAjJ4UR+QW2dbK
XLraMS3Pad0o1WsJ0OhmRFi67FA/7yK5jH60xHq9LViSu68j2S/OHnovUKm+ma2XUU6Dc53xaASk
dcfnVK96sTEsEEq+y5o+eR97JX6B7NEVe0rILNqCvEIo2vMuYw1TMGCDTvxpGitk4hiMUH8aypwf
7rKq6/h2WZ639lp9ct/t+5+GtOKnPa00xQq+hJ7g0opnFPMAxH4620Kk3j3YyLkYcL2hhFBlMIyj
rfk4QHH6yJ+2n4zTABNQVnYm1m/GAWwTip8WB+uH36H84X2YfhohYmdpBObUtBaLn1lEw8LxRLQV
AzxwwO8t6ecSohg2M/jexMAFY1Ql5LjR2EU7mLohm9CiVw4qkWVXdGr/w96ZLTluZMv2V+4PoAyB
AALAK2cymQNzrnyBpbKqMM9TAF9/F1IqnZL6dJ/u935SmclyIkFgx3b35fg0fEOuxsFmDFoM6JFh
DPvQqawHvHA9dpDWJIAMmuFCV6+zU341vbtVkm5xxWTraSmRiMuW4jsvT8+NEcs9J4f8iJGJhHsx
kHKlIkWteEz2Rw9+mNtH6S7Pi3IjkUFuHYvn1hBlGoJVmG5oJlhcIjSgtLMfXOgWzV+CwuAUlrJM
pHpuqG6zRD1RnxteZFi3d2M0uJeMCf5rBLSRZ5AITg1wzwvXQ0n6uIyfs1YHd+zlMQFEFYijse9h
pMLh5fwTLxHzNHiOKi0POlLGraEXKyjzEZsBir7PgQqyvZEY8bwRBGKn56rGaoRxEle3oueKNoRU
0E8A7YpyxlrqNbYjV6/LaZ6PRUM4cuV3bY5kX3RH2hmaPRSz8FlWpbzyZxfTjMBx+Wj7op0w13L4
ppu3yX6I0Vb0l7ozNhYU0GKbWpyGJqTKO2Lb7rEZnUdIAhus27Zc2VK7Z6CJjJVJjOOIvHo/3PZh
aFFxTimcbUOJ6ZKJ97qnV/JCj0fx3LS62A+BW/02WtGLYPJYd5nnnXinmSsrqKJTW3nXM1CvS8AS
5FTQvPYYCjm/9gzk+WLOtj6SsjGvDKpuGN9q6Z448vg76rK/D34dHIRj1ttIpzPvoJs8+KnXv5oq
yV6mdI5f5NjFcGZqL8VnX/gbLB7BgR05x0NXWHjbx24XV+pqLIHU5ET19kkjp9vCL5zTqNuFdzhB
mlzxtcatSACxzM6Med9RZnxXLIwD4INobCXkG67ikK5ox9M4NjqMXTYH3m059tUaD2a0vC7dynWz
CGynCXanHU/QnOmRnBzr2cY+etsZzVM8Nw9JZbjftFOy2mJkMCGb4Md01hYawqPbJPZVTnTwbHZg
clXSBphXw6Nvt+71hAefj0bfPsyZl22cxiw/VA+IpRrn8g41cf6N2mycLwIBd6EqVFfg1myI37az
VnVmcajL62kzz354bVui/9qRcqdWm2LDNMfZkgrEpUQ3J6Lp4TuMwPg7R4l+3Q712eoDvFhq1FDe
e/lKZj8+SMO1PBzK43S2NCKRDbuC82RnGXzi7Mi8EbU2dk3J1IX70UMZTFqGw6oTPv5HLW6GNi4C
1pyxOSzTT6IPkB00KE+7hQQdjvJhIEPwWzrmaBt9DOeaWsaR5UnAPMuO3zuXQ+G891hhrxDrkCsR
zTAl96bUd6EoWMLgO27xgtnmtesL8Qh3vr1x8e2Bous5mQhJaB3HTXQsc4+oajUJ72wIC/kublMu
UQcou6k/ap5592JU0zE0AvRWlJd1mATt0SFQs+9qW5+NzorX4DG8D0pCnR+lYX+Lq9o6Y7lru/VS
k4mpLtnWDSCGmOLs61FH3rUP2ugcmaWigmP+iExQwWycSg6z+qk0mwcQPeYauyfzcgCDlok12sUC
ediMZ//CaqXcGsrCI25zrDuERnSTpYAbYOgGm6ZoxAscbHufEE/Y8Xn/SObCu6+tdkREzGhgcFH/
RdQwQCYpxQNN4GTXTolPy2mLARHIDA+Qbhc+aK66vU2R5YUrN99gz2dTOZXNt1pTMbSyKpEx9tje
c6gC+8RvOG2ssVp8+RUTfJY6+R15BmeXWVN5FAVkShOVa4PbM6ZDI3RX4AxREXvds13X3VeraaIN
jiw4vG761rXitwTS4RqNcD4PuMLJuLRjdGd7NXSGtkw3Oo8oYpK6/SFAKm7ZSfUPiamc7QBlcVuG
XrqzvRKbVmMED/Eg2htlEqChlLTmt4ib2yFMpNgm2A3DlW3lAMGayDiO/VUT29HaKcbf0PuzNzxL
mLdpKvxGq7LYTgR9WZl6b+x5vjdp3B5hFrmUGqTQDxz+FTiuv6JPTx2GuDOPZkImi6QxxCUqKc4z
BOoPP8FSSHetse8cogI2VMNL0lEaY7UJJTpdUtOUHlbbviaqIu2y3bmayctgmQYHJhqu4rwkQ5bp
qt50wjA2JkeztabWidNzW3x0zkgDsM0hpA85qE6ROoyDREh1rmd7rEDa4q/AJ2HtSuF81GZ16aH+
rYq4QEkjvM4t2uDQabyK2GblBLtlF6cQblVmLjb7EntUc3Fph8LisZ/ZuCD8p+PGjApCyl2KYs7e
Awyst6p9bHQqLrA2RxF5nCyk5z27lrlhQLXS4z5TPT1MUxJuZplfjLS4m5o42nU5hThzCVVcZQTE
h15sQCpDUOmqctPNVbGBdMmpP+rFvoCjxk3YlSxyNQUQvuE+djbc4DkJSiwE4nsdKGPrTAlWOcRv
gmiVw4MsjXgeyP4yWsL/iOEbb12Dy69sjYPSQ3FRxuDxMMbfjLkEJR2Y9VHnjX9gG2aQBJu9U95N
Fyqs3uzAffrvWerfOUtxvvFAMf3zs9Sx+Ba//4359PvX/BQc7S+U+NAoaWORsnmS/nmS8rwvJqt2
X0npfgqH/K+feqP44lK2apquS05bfR6yfuqN7heX/7F82R8y5X+iN2L1++tpCr2RIxTfDaCnpTxr
cZj96oHsUb7iOdLGEdIdp6k6y96dJAhCnnemVa0i2IdUrrQQidveGEYei5Y4q6jJr2futHpNGWO6
Dcx4+OYSrrwFO168+VhncFxTXg20HQT+RpcB+wDoc280LsujCR/ktolHteAgGknDT+ZxIEhoz922
fqb2sfIeGFez+0YzCJrDe1427B8Q6Z4hfQKvS+PBWM9DVsyIO5V+J9EJgiZuwRijVIRMx9rHFbuS
nRum20rV6W8RGxGIbk3OHDVZDUwLC6hOStyMbUrm99cY0APJniaYSQw0lmfDAqRsdd1IPxEUVNHA
VPsRnz8dBdFZJu7gbVn+gT82qCIB926k5UfVVtXXsjPnmx7uE7CPrL0K/Xb8IKVSfLUZGNEIvHC6
IjJRX6YqCd+tyEJl5PS3orl8x7IPnBxbSBrvvPGGAbq8w6db+sTSae+iUGF06QSM0xsquPXFzuS8
gyrFM6Q8uu7YkwdFchuKvlkpe0EDx+6dqFsfj4LMP3SLt0fq3LsDEICjHpzUAzSddhO3bbu1x0mC
BOJZuiq4952cLnQ3yTT3V54e4+A4t5y6hznDKWWGHLKxsdfu2YM6Uawb6LnPMq/6B7CEHMd6MULO
TwfxGlPV/doxyR6r0am38L6gJ8+4wSiGV6typlNg1MF8nkPRv2QppMC14+cN5qmmviIkMfzwCWYm
mLM6I920GemYwS5A/RNITDbU3hPzYJcxXCMNNnDQVZ++13iZtmGra2dPhRumZCsZ27ckoZycebmu
GRBrGd4Vnl+IA4bH+D6qUvkCvjC++MsUvoIQ0zyIivwpqED7SlgJgkuE4eyArEj52VRWG6sb6gNw
ruE+jPJsrQCMfTWKsDkBI/G/EyZ0mx1dhSErXTl68ZZqDv8eEX0eSXWFpfGa4GS7i6gtI8/pBews
fNhJHzanKx8B2ErZhM75xnewYtW5KB55H9MndK/oztVJe92KKTq5jQW5TJQj6dqgAMWlphCwppeU
j56szdsQqmO7MejkPOORtK/rwe6pewI0fUNZH9IsUzmf8lddiMROwK77FEyuUo3JvTrRMW7yn7IQ
IaxnjIVToojz+drMzgWOgoLSBJq150M+EpINBuoK7ice7tMpcqLkUI/qTngJ63/bnddSInRNduM/
UP3rDttWQyjHFArRMKNfhVotUt+UqlglScrWeeh7p68wOIpu3dHzvo5YwN/YSJVsQFS0t+sEtmXZ
ZkQBJ9zrAWOXJ8liNnxe7uHA4ySICao/6U/pD9GXjg035qnvb+wKYfTBnlscmDSjq8K5sURtHMa+
ebaRI3j0ez5D3aI2SmRHVhXqulyUyHzRJOFEz/uqz6cLiq917BftslxUTG9qs8vYSKKxf2ic8S7A
UQpIljeSglnO2miioo5uYHTjrUAtxal5HpITEQi+kzTqfb8oqz4SK47MxfxhnJIEQ0Bdmiu6cVu+
zaLMLhpthKHwGCy6rVgUXHfRcmNEXX9Rd8dZEgRbFN9kFgE5K+7WE3JwsejC+JN4k6dvTTtcdTOv
YdCZV8mnmCz81NyZbfSkP5VmJGfPndCeEaEd3rEt3ol7c9GnA4RqJLRbNSbszZCwiS4QfJmu3EXb
zil4HGKZr3LtdutxEcHNMR0oTVqUcWKr3sGleQXzKcJ5/7uGjppek449NbK96hahHT/msLcW8Z0F
AwFR23KR3vw0OjGz2zF/XjV/ZcPVXvt6tHdqFCuLy+hKLRK/GeLMAopb3GNKLvcGw+2ekniuJuIT
N9OnU4B2rmHlLfaBepr8e0IURDlCijkv6WI0UH7zzcXAeEppSrqijaDeGi3BCE7YGo4hcEMcCx6X
36NrNuHGAfS+qRdrw7yYHGjynW6yxfgwDaJ5mtOwXxsOOUjLjy9OQyWhXCwTDQ4CVGlsFIRl84ch
C4KLs5gsIArQcVSatB7wNvnoOJt0MWVkOniPFpuGtRg2rMW6ES8mDrXYOfrF2NFJdWoXq4fuuXQS
w3xxFhuIsxhCokQHa5DjNFKl7seITMOY7MMV7vW0k9Ps7/rRzX4oaK0387jF4t2fx87Gg9IsdhTu
McY56WI8Kvgo63snw2xYLxYWuZhZnMXW4us2+rA/vS4+W8i1m/b3XITZjU/7213iLBGXxSYTL4YZ
Icw7125t/HuYafLFVpN50t8Y/WK1GcWbMzRoDcJIH/LFkANQynrpCFnt2k+/DrfDxbtDAHUNI6TY
AW1Cv3Gk2ovF7gPDxT+xD5kOhRfro+p4RLLRUUcjAwm9+e+c/O/MyZYkD/+v5uSb7+P/O7znFdNk
8/0vwsPvX/nHtOyaaAXcxPDFfUoIf4gOLv47tv08cn5SUP9nVHa+QGvBzUdA4pMQh1zwx6hsW18Y
a5mtGbApD7b+MwTLErj5Jepge67LN1pAdCa/BUS6vw7KtqF0WFNMd0gLB6Mb0+/KUuHzLy/K3e/f
7tdIEiP/P/4QMEv+glniP5w9fp3Gu3IwKmBI86FP2cRg+sYt4A7uukrtbvuvf9TfaK+ff4/NywK8
gZQI0/9ff1SZB7pm/pgPmsXAKqbr5MqiyA30GvH2jFvgIReNsdezY0Ndncr/48f/w8uJUcEBQeUK
tkWEr5ZkyS/ZKyubPWdUVs3xdQQd67549Mz867/wb+EUjmH8CMe3XN/kfbP+zvFrGEmZ5kV9cMT4
qB353PqiXPcWFHJzrrlK/zz2/S/vHPUHf3/vIBRiQiHzRp6KONWiW/3yF7HQt5WGRnKwR1mfwjQX
1br0oQCmTpCfssF+soORdRFVV53J/alkAcBGBd0kR4NtNm0ZYEaxQurNsRCkR+7CWOCGkk30WmcZ
yT2I2EmxsmpRjas88ldN4lvozLn8jfF2H7Ln+1FguwQS0ZnWM9UgFb0ufp9vUqOQN8A3/Y2MUrnp
yRE/T0nQnGMVjhyKLJdtFx73/FFRvPUST9g8GcHlhYoh59bpivQexAKRUZs4Th924U0/FBTX5oSo
SwiCK4y1qCg9okHqhdd9YmBCz/Mftpvdo+B8qNm7UJadk+b28lNlanyUZFf8PFFbw+F75jKZN2k1
1/u0digdKVCJ2mT8TsgdS3cS3VaTMjYEGQHWWnm/HctR3WhN97JvqOBk4RB3DcQTWp+7dd1ikGLy
+86g5D/qoo03kwBXNFNR99gpO1v3HmlafwgR3vCPaEpEDnOcBdsEg841Whb5RtIjgTeNV05oQrUF
oILNLhyn0D92SFV6F5eu/1hzBiTH7QCJ9GL3XJlJYl4VFebLXaGbRj3ZZC1fonRobikD4Pt4WluP
JcjdKxhl/cGUZEjjpuk4oNROdBXkNfR2rJZbqiVRmka4hVjQkru6pDk1GQuxRWG0dpCYzGcqXTz8
JLVeA/mx+q8c2OsFXzuJszG74WMc1TOelVKs/nnpLkJoc5c37ZkpXP5evAsJKT3U4O+vhZbqkHNG
WH227/ZEOvdFLr9GaUMqNmWbR9W41Ae7jf2LqUKiwbJqrj+rePuMBSyujOu/1/HSRIDME5NfWQnt
xPv/6eQN5ogokNuSE5Oc2ILO5TAnwrekT1mPK+dFDyQ88qDe6Gq8VFP6lJB9Xxn4PvZ2XjDHtjAN
4wjbydDDyjSCUTA7gokUZpVRht1h6KtaOg9oZ6N+E/rabT7x3OCKZjWysFjMiwzq6Z0SQxMnpFGc
WcoaV12orD0GWWK6RAqKDbSAFPIw8lVtwkbCf0EVJmkRg6wL0vAuqKIJ6cYLvnppR1MawvI+DILx
Sic4z9wlJKN8I9q3gxnw2c+NlWVjtsKOBPXZSf2VVNl4mnHKnLUvvV2QKP8ZgEuyztO42Cg3epeB
fPHFPG05lpn3xHLMgzXIN5cyZeqHwod0ibUIl1daxvOpo4dozYYRv5ptdBtsHCyH6RnHkJpcG21d
XZI6yDZFPX+LYR55q8ikjMELwuEYQI/cCsO8gCLYdboMD4kBB6T0K2iZKd82DFT91AjDzbk9jcam
qpty11ulfG8HMswlZWkc9MDRhPLRcSqf2re0ARyMKnHXG5V8577tHeN8hCAl6PrWn3D7qOcdcjil
3QRZ2lkrGVTTUym87MwNaT4KjXhWWc7XpkTxgVtIcSHgojX91TS8m9EZA+U+4gGAldwcOnL4aBcZ
J+ibNveO2WA9pXmEahCIYh16DQ0XnoEuZcA4SA3vOgzS7wEGmfVMNavbW/Z7b9rVb0kvh9vKbnN/
5WR89rglqNt4SvQZpGIG89tqDthH0005zuPrZwM60xA/GbryNJHR4wPErkgnP/zEyF7EWJuPgTvb
FzknVC5mPuJ6llMjVjqZ3KPldVu1oLmEVvobrGpjAazCuCCMlzZusjCXigPFiGW2rpsMSw1JnHUC
Sn6LhzojfO/aQNaoziCfNQ+3OWH0AxBdta5RYlyc9VAXfN53CmyTo5d47iNiMwtsJ0aKsewJePsU
HzBK49RWfnTo47K8KnXvHJzOcW5VLNJDZIThm7cUHsTTHt8rLz9x/SfBnWtjEVzd8SJlj9Jj8e+Y
Yumr5/xMnEpt1ZjnL92U2m+aYOONatT80lIFy24PGEBSNc1NL6puB36DK29yE9pT0MoyxUXGwxNb
ZmutgrrBiREihPF8HDERS+4ZdFK76qoTOQ3CGytr+/8O+f9m/IYiq1+mon+IMx/L8S+mIsEbzBf8
NBWZX7DsuItl6Nc1uK++KHxBQlmuIJnzlxIgucRuhEcW1fOXLThD5M/Z3vwi1bJYZxAHlrh81X8Q
u7Hl36ZhPEWQSKViRe+bBHAkBqpfhzceDt1QuLF3MutcXxlJWyHnW+m9lg5KWzHMR+C+GF7heHBT
TT99sJ+O2E9zbOC2xh2GQe7i+CSHO1t2wXM6c4a/qhd3bdQB6juWn/ZXOlCksa4/vbhUDW5x57nP
k9ONl76pJEiJKc+CExNg9m0YcPUOde89R5rIGRnkxfbbfVqAi8UNjLn1GC3+4GFxCtM5h2mYxB8G
Yp7T6hvnLEjq2IvDDJ8xpaPDSxfX9j0OaWzI/VAFP6gTzW9D47OnnVwBrv3k67x4mG3u/i+cePK1
NbXRD0NKnth+6NDp22j3rlJ00Gz0JFuO86G+nl2q5SFf2dMPFzXtUhYJqCFiweHNYFhUZ3+arEPs
y2SaSmmfrShJKV9nK4DBd4RGNFdhcaCptd06QxB9FZPEkyK93Nu3S1CKYRGs5SSi6Ja1IIbonmdR
PGYhqW3fOzl4hPYm4H+5wduhHvIonMEwF1HmriZuS5o4hNVjyCeQC5mSjthvE1n1ihhS4wInzAYS
HX7Tral6qE99kCZb0ChqphO2VOus1v5VQ4/zZxSr4IZeEexjKc92b3D7+8HN6wN52vKQGmaL1BB4
3dqPc9DO9qyqhzobu5NwPYzXxLcvpZ9l3cqoiuxWQOYxV144J7c0WSzPU8cdXjMm9JXq7c4jrVTC
5IjmSWuWdq7PblnR3hxiV9hmbcFgGS1OUh3jcAZvBnIKXb9cmXHbnTqOBtFKRTq887rqB364iZmz
m+t4Y3jcQscQyXwlxxlEfmzP3QdNR8o4BJCUnhlGkuMgi3o7+1MijxBCh/eK9pA7NTZ4abHv7jBf
NS66Qi13oqQIY6VjMd7OXRsmz7WZBnq4zKSQy4wIFomavSuG+H6kcuoutyhjyr7x7uKNoAajiXlt
6QQBWXQ252Yq4xtTLXY0Wkb9TS5oahJ2N8C8GRVLVnqcQo+fEbQ1jVU0ni5dT+Nn7VMnxFAcgkJU
O2PphSJCpNYDh8QTjv901zJv8fGmSQrzwLoK6ZZyl5YpKMUliXOap2osHDvayuEJu4RI46WhiqRq
vskorbKW9ioaIt2VLu17oBqHbDQdZHS6riaT1isKxif02qUKq/+sxRqWhqzCa7gC7YJCbYPwmNq0
LW1apCJAeCU0bFl5k29jsnJHxszxjD8J/NrSyVU75ESAS871lWrr/mQBj7ufREGRV8xIvFfJ0hvl
t5c54oOZUvw1UwAmDG4DGRYBjwzvJlEKMkKctI9GT1NlNmp33S5tYrF2xEPzWTHmgXNCfCBvgr2J
BjJk/VWytJKRnmBK6NM7GF7P/tJcFs58sCn6OySUmqml3Sxfes6CGttigpPGoSU78w7NrCDPLd1o
BEXGR1PKaGMSQjq6S4ea9dmmZiXWvaoWQ/zStYYy4BzZVuRbBVAX35jd9tcOy+htrZmxJjBEL8AE
7Fc3d5INh5CMhB0yvtt37iNCan9VjWpxHoUt9xR2kdwrYycwPsxZlyiZaTjfLrXcZGVCuPQD98YU
m+WhnG370AN8P1Nb7lOr3IZ6F1hzv+6oLV2PrYPXJk7rm7wf4r3b5Itn2no3FcIFPL5hp4N8BvxV
d1ugkhiqJC/KZUQl2wYzOTCIcRmvtiUTPqhsWlH34QTQOCMHQjl01Ot1hPZzjokd3SatB5XIdIwt
0AucpB2VZCadN5vEdikeb738FcnBu8MASkwh5O1/xb2xs5we3l6qi1sx9Bx3s9B8BJ6a/Wgnu/vq
itB+cGkKv9R1FG4nQmW7rMJQPsyddyQF1lIciXy55TCUcdON4v4htiUg0KiV7wTPp4OU9Xgm+FJc
e6JqD9pwxG27GDV1h2jZ5uP0EIqcU1RuiPimG3zW7ygy1NrDrTEjMtFD0jIZ2x63zCy8FX6bHGLA
+sBIe5fq9sFzCeXIcCOTDj006KL5ZGZVtMvRheHTZMFTBGYtoinXad/Y8S52OWOIz9aQtofWCmr6
goT+Le96bDoMvI9ykKQMgsRlaMziDmpF3T7BWrTOM072M0kDWnQAHyRcb3V076hePIAJtnZzmVSb
aaw58aupi16qeqkAnpW+i9jREG9f7vY80fV7lIL2k5HtEhJXQm9BG7JYsHC3JlyVJwqHL10/tQki
nBRd92rWatlgT+gUqfk6GYTHDmBLm/jFZuFfoEyUqudJlJrg9OZyYf9jCcF+KeCeTnKgkY/lyfzN
6wa1DdIJrauJuQVTNouM0TRjsAqjqd+PZv44al3vae8Jt1yklIsBK9z0RZFdgDV0pFTdUx8a1aZW
Tbz+HPr+i/v5P3A/7KbZ+f25NPyH8XjzPXsf3/+6/v79a35uvx0I5L4tyZkT+CKdzpT6cwPufIFS
pTDR/8nm/+m6979QsoVL3Jew7xfcz59DsvSo3mS9il3fsTz5Hy7Acf7/bcPpE49nO2+bOEYWx8rf
aT8J3A/BFu0wqSl6xTtQVKSa5NhDKM5p6uHe2O2qerrLSguNe6G0YnHhyB+Y1S4Z8HMB0JnFawBD
kGRJAV4x9s3xu+5Y7nl88zV5UG5FYYcyb4Bq6aGBGw2mORyhEEj8lniVGW4b7YP750WMD0HuOA9J
NxZnDab1JksYpIHpmPOBT3tA2THF7SclzBRWTMDpm1P1qoswqUpfNVcYKsgz50hbkFmTPQ0bgl0D
2eajO/OZKQ3aDkGVAO1r47fErY3XOMuNR8CSRIG4n+57wOLbKqzkqvLaCnxi65FzbS9YPL45Rsof
CTIPhyPAD2vCz4lyuZkcaaySsOj2Zpj+qBpO6AyUXYmpcSYCVlFrZdVdtYMi191zC7goqaFzud01
8X4c0JZ1iYX3GAz9NecH4vS6eBhpIDjrEapfhm99ZXk8oy0vP5dTfra96jXgQbKeRadPaJVveFWP
qi6HVSblJZ3St9oZgPOUJcRjY/6aZoW5qaBQb1JYPjhigGaCdl5zCT5qGWyxQisM0Wr5FciXO3xr
ztxsLGbXvJWpQUSTNNlDiJXnuZx6+5lFYrHnSUgpTYjFhhOfpk6NeEFk5j/aubqjJHamhtlgUzXV
76Utmkc48Zhy4wDPrawyIltWdYeH/wDTGy6IQ5qQCunm1U69R9VCii11E+8RicOzClJ3O2O3Pfi1
8rZN5j3RtWMgHsvxicDZskQsW45yYZtfLD/oPwyzbgpIn6a8dFYmb/K4JvmNrRx0ZblsUbOoeJAG
N3iJpzUCdCzhE3T+rvUCLNYScl3AJwfz+hCT7gRaA8mo9vdNLSsCW5VgVY5ZdZUgx3B8G1SJ20D3
VyF0HXBGwLmfXHuMr+xcmW82f/imnbqYVHdiEUnjtSx3wmsCko8s+q7GqXa6Y5mYeAMguE0/jMKZ
jT2zXhn8mHCdX2dWw/wZFna6zYANwczEY13liXj4743+31I7hfARm/75nf46/gDP8P5XstvvX/TT
Fmh9sQVQNx+Jyv8MTP15q/fNLza1BL5j+zj9kZN4Cvz0BXpfuPWaC9tNKsSBpRX850JELGKniWpo
i4VrgtHwP1iIfLYe/6J28rQQcrErsnUxbRv97K/7EIzzDHZZS01vZQ9AjwacUfrQOEzAQWQWij6l
aMpLwNHCGJ9iXdhHXU1RhZndr5x3iNeFJTaTmTC0cGhW80Q8yKa+6Cq0atz0fkBRG+maFjrcL6/0
/yLE/U31w5fHLwzM0zU91D/r7785yP4xC5q5uaKYUd/DA6B3cEz88zQsnH8DysnqX/9AOsH++lzk
R/JIFK7tIGgq3s1F6/xF+TPoxagM9hHYTvxz2bkGZPhBCLVPbMQ+E6+ZUR9EY1Zf/bHmVrnu7cG1
DzjVhmDnhAsjKnBjdLsZszkoMxXQtWt1DJxeEbtyWxY9sycz3iPIpo4a3qAor1hPUEUZxsU8EORc
wgd1U+fzGo8O8gSdTbzWhhr0fTbX3gbKmfPO85pAWFIvEqEfBQNPUpcH5AaSLM+9URnEHqiqXQK0
Xdv3u6AFQD2p2HpshOQiGGXmvDcyj/eTbfhUVHSVuCH1D1PP5QbHETz2mTfF8pubEZ2DG44b1qMQ
5I94gLX8bW2T1F+NaCIfwSI3Xmkr9rit0jz11RrGdKY00qqjWx3l/EY+j8rjNAsWyg3y2BzTZmuJ
RwsuR3tllbZr3YAfdI2dcidVvVqYv6JT17RcfyFNZmvDcp3hHkS09WhAu9Iv1Llp401aHa/c7xwp
gHGAvZrKy5FacZzOa8zZ/OisGvhtK9LLeov1j55SPdfERAwkvuguwL+PdbEpFqIWM38MWpUgCCfm
4LmfUGuGvuHL/VE0+aaO1SVSPd/abGtepHjCQo85s+va14jujepgz2aeb3kdaRlyYsnLEhsZRaSa
x9z8MM2c/zmIO5a4YteVRad5eUvc5cXx65g0xFhJAii1MYlNnHV0w83DMF7T3TJfDAKHepVoPrwy
pO99U2Ow6rZtM/EhRHHgt2yUO7qbEujzFuN4uMmcWkB6J3bxqDoLhovjszHIk8DmhOX05XuYdM71
NIXq2SAQeDMOFZgbmeJkHe34UBrEMNaxVbjvRZgOL5U0Ew1dgks2Gk19N8Ay9NZRwvp/zaYznYhT
KkdvHQTVZ0PVbXex4tmA8De4XDbwWHh5xxi69q3ZoeJDuyHdmREzrKUgU2Z70SxxqdqG9THmmvcO
OKE9/pgSsphf+Wee/KgWBlicm+IxUZwFSVRxjbRWQbgoKn1iOdbyznMEpvQW2ZD3NmUpRhG8W+Lm
HSw+XADL+VBCaIZG3ZpG1b62uN3uMTjwQUBv5QWOrQowXJqZ5ZVjzWTjAqKXh3BIynSXBJZmLezU
h37Z5Z1l0fPSowXyU5RO8QIKPm3+VgNJgcvjS2SjfskVwTW0mscUccp4Nnp3rs8d9qYGCgXw/V1G
LGJ8mjl++0+xTezhPhiS5qBzoyG1OUh5nAebG8Q85byWTdct+EtzjKHv+iEvRGXmzYFwYqZ3NneV
6FTVLhPX54WcaoM3rjR8PsdqWD4UXWPzXfQouYeyQrUIdBjwk2lmjNSrzrzeuk1AJVBYEwq80K4c
xU2kPFB6XpbzM400JGPlBmGTvDWiGUOy9bgJvknWpelLwx0CTRIrsNMAPymoJFpp4k4+8OzQoHU3
FXwnk8vp1Na0x2y6rBE3CfwQ/eL1QZ1+d9zCwjbDDBkG2xyMuXWb8/yZaUHsk1Adg4KZ2Fqx0TXN
Y2Rh9gPUAFl9ZcSh+RbrGTEeAfSmwLP06gx9sC5n8eBSAjuuRV72T1M5GduUYDHGgYpakJ6aBXS7
YCODgH1EHg8jVl9BcjViSXXAKqjGc2lTpBG/EIPr251dOYpjUFlNAWCYCnxL5ZnPcIKstczNN4OS
JXzRCKcc7nHlRDRkHERqhb9lbeB+1yEGHdaVxW2XqXM/NmQAEcX0RZVu+ObIodhyHrI3ZYEb0KuD
4k3YUb6zyFEFa3fOHcymbnPnh1O6dgGIyZU1p9k1cbvsyUpaluxm2+3Y1XJSGrReF004bweSfLdD
9v/ZO7PdOJJsy/5K/4AXfDR3bzTuQ3jMEQySIZIS9eIgNfg8mc/29b2cmVVZorKVNy9uPzTQyEKi
BKUUDB/Mjp2z99qqODv20G8WceA9y3r9OfX7+MNg53ejq08p1W5L7MgM+1xPK6yZYJ84A4j8cSzs
NtpKstbPxEYaNFIbdcw1P9t6lg0PpxlL8odcaGfJYFUPbDr1p9Ip6nidqrYk41CvPsZCLJe2SPyV
J4hSC4TbT5daTBal9YDUkhHMd1ohEiw27TxTpdF2zE3z4kQAM9ax7pQzOH3KgXWLYPrUtEVFck0z
5/AzLaTzMbH1kWPcY9KpdwunZQ1hrP6UZhKxzWQO4lASwzBs5sLtLw2BNB/8mmQdDcH21tF8EeCy
Vd52BpV90eKuObFgz3u9LOfDqBn+QXXZuJlbKYPOtPug6ed0H5eteBiSQX3V9Tw9ceZWJw4Yfv4X
Qqh3yiTqE9e1+If5mu9jG3knXWuqAgQks/Hj1NUS/VqYB/posQm9Ha5TfahOIW/5/td10VL1/FBC
8qmL7d8UVLouwa4/VkU2eg43Hh3/iNOvfk7shIWh7kxqjF9/zjvN3Nu3EwwOKZdNehz6u+priOmZ
tT68RTtbKgyEuKzZ0MefnSlkwfj7H+bqusHlJITtp+hCg3dYiygCj29G0KqK7QOxy8ToJKRu/Pqj
fi5kwREhJKMWp+HyE5y7iXy31iZdHC0xG5dyaT47o5+DAOqqU+viJfzbn4cMD/WbQWsH4/+77o4B
WaUq88I5KgwuT79tQSVKkATzYUs10iYzl/fXn7k8eT8+I3w5VJ1sKjY3732xPuON6Ji60WCBBsu8
UNMpflhQ2YHLyWQPtIFiWwFR74uMQkvZPn79A/z8kHqOcLjOWK1MMNbvvjQx1I0+5Zk49n0i9+Oo
WYc33Op/4VPQoPoCpSoS9XcvYA7HvQyTVhwjek/7OSmZIyAu+4uL+WffhQMlSYSgv3nx3n2K6CxE
ZBrfxW9oQ4nEzYM3X/Svv8ufPJbwQCydnAkbW9v7xyRDj5bUSeUczZCOC+waHophJpZpM4edcenq
aVB/caT7ef1iTWc14Wsxo+djf1xJymQI5zEX9pGJnvhk9OC7lT5QivQ5/MnSmxdXZ6t4RH79VX9e
WQCB+pZh8G0hYLz/qr45JrqqHfOY9bzdYcU62QkUf8h1vPOvP+pPviIPBymu1OBw2d8vlm4+Sj6q
MI+TjGHmMvE8Kdylz7idWLGXExwgtb+ZMcDKiayCfxlogmgRv5cADzqRRzHapWMuGrkvC9s65LoX
7zjo/OWbvrQm3r3qyHAZ39m2S/Drz29a7ElPZz05Ktn6RMIYhQP12NXzaz0oealSmmyrcKZMnkbq
upFaq70MzYCgztZam8NF5bzkkdl+NZhKUXUq8I93Xibq/C8etz/7SWl9MB/DEkmD5t2GUoI0Schn
5QkvEIoECdlszzAd2S8H1FXYKXzK+l/ffuPnd5f8Bd4qtmcSPun0//iIR2SPmSF73FGj8S2J2LI4
P3T0tJnhGmyZcR0uz3uaGJemz5vnYXCgFBPXOF2b1kTt1US9arZUScmuY7Qer3/9A/7ZNWGl5Fkx
LO7de9C/3iAeGDze+kJ5FN26k342Is06trlVouhocF//+gN/evfwty5vA60cHlGE1T9ekCZpl6J/
VsfBDu2XVk8X22ZT8phO4Mv/bgmxmGnpcjEoQXz/07PpKTB0UeOj2oym6S4tM/+s09tFgohy9Pfx
2Jfpf0bfCPXOZ4Am/67x/+lWLx+GaMlg5s2O55g/frNiAWa1oT4fRehwsERpz5PFi8gp8deX0FwU
5z/sroLlcikeHL4clop3D3LOIHcCozhSQci4vdM5w2FA8toueyTMT7WnOoVeTeCe7Z3jMcZBm9eu
JVGlL9tg1UzXOMnoE2gjh6WApKD6WblS7nVN0Mqi60UsWr50P0Y8p2o3mtF81wFuRb3762/y88OA
DRprPNQnB+Ple7NAUs5e7RZtezTV7K3Hsq9OxRiTSafPf7vqwvjKM2C7EEgMYjLePXddpJvdMMWS
nCZhHTwTpSZY1wZ+ujlVJ7uc/rJ/uOxe/3aXbLa1JQgbAw1Qav2nu1SqwoJe49hH0Uz2NyHM4Sjt
0H96a4gIt6Wr06jceazQjv/FS2a+f0RwKpjCIr2HTybBgz3gx4fRzsMuYfSQHg0iEQu1hqokMsZs
QvVMz/Hleq/CIOJrTe4PzAo/qngDLRmhC+1m4Cmmmc5XvS/oIqps6dc00l0OFj2Yn5WCO3OQhWjB
KvL337mkTJKoW42Js/e1KFsIdOiQ7p20VU9yebxyjc1gN3cSptwgZ/LMTNFOd8440Rprw4y+HzQW
NvqkGfAme0zzsxtHX9BcOrDJ+5Fuw4XUJnwrdiLuqtkgZrDCnLaii02gkw6qVj/TlibiFVlZj9XC
lvUZCj5kq4XIOK6ruYGzX6rkiGXXCOwhd8BE9kaM3RgTJvQ7et/6MFYvyHZR4RFqhgQp6GsjN76O
0stoimsp74uPTJ1m6Bxl8R0Rw/x/V2tUdRAVLcodnuYw3osh41SE8JrfVY37e/E5ZMB/tn6+1DVN
zbsWl7kzf6dbnmDANyLmSquZISizJU+brnA9i/jOAsJRnbOoGbr71mq5IbgDebsro6iza6V09gvZ
d0azNXRBRp1ueudIiCq7urXRfp1anW8xWqmj8E2UvX0jG5jUgTvm3OZJT/iDfHXnxRn5cT+gBIMo
mpmpfR64mgMdjZ7eHBEu2bQVNXCLNX0QOlcAK2iEe8UsiEa1Qv5GEDKh8arGhQk4pb32YaoSPrrJ
MJYTflLatHDi3GrN23KEuns1Ei1u1xmPS3zHMBjZljG7I9YWLbEPwyBbl+Fut/AASFYeSclgCXcw
k9fHEvW0wBA64s2wh9BALDlpkEq6CSHapZI5PS0mnK3aTTlnWEgcDIWBS+uAoowS7OUOZygPWBnD
trtoiWRveKsD6Nnz9KlI0GqIRUXfjHG+NZ/Q8k0exOC5mr6D6gjvPDVMSI2WFpyT9/wwVjwZD3Zq
Oi9JGMch7soWAspvrxVgbWwJyzszulbqvSDEpvU2OrPxYExGnDDPTOjNm53NMi6Fw1PUeIKTWZw7
XFezXXrmVtr2r3OC73c7gRMnsmMZzTDUfyFeeikkIpvazqtc+6Uw0qUTi3gf8BAUyv3EnBzpyrL9
uaKnyRjTu3LPAClRTmZ6MqXbysv09lT4Ea9pUWtMGvLZ5sLa4WBbW/xIUXKPuIwfxNDpnWxBJLfX
UhnN9LmfXEtj5uw6WXb18JCj7ppy40GkaQnHTobJ/M0jmlhuUq8x7fvZqOkCxzO1MVNvY3QL9mPG
AKgbY9oVPCs20xy4zXZnuR8pzDM0PkhuKqbxeTJAtoGSqQp681rupMdctnTr55ym5JYOmvJoSYDE
Oxb6m42dDnnn0SBTpD2Mv5UX/18Q8xeCGPCQixrlV3PSsvxGTtoPqvHf/9Q/B6X+PzhmcnBgHGq9
+UL/GJS6/zDpwaAAf5uF0rv4Y1Dq/8NCZu4wkzOXoxvMyX8NSi0SIHyYlpzqPAeW5N8blBrmUq/9
2/6tkyNB8hXqnOWoCBLzXcWAo87HWlRi/NI11AKLDwM5ywT+a590xlRvMuTgFQCjoSabUqOvtBF1
Z32bEH63q0IlEFsRid1MM3EweK2wwn2cFELHJ8OnulqPwKciz4wei6l3gyTCCTXYdncDoJkY5dHX
QsxoiLCZyGruTTTym8GAE5FQXmSse9ml5clNJxgNk3Ofy8561UY7nE9Mo9A32MLswA/4dvloZWHv
nlu1IL96fBawiezC6r+mb8Nbs0UXKmAQ+Gm9JcmcWICMxEtL6lYQu1b/TKznyKypHwrSN0nBWWqB
wq23Gff2QxTmBfl+ZlmBY4G49mjEMIrJoy5VIBOiDA62cNqvrqyaD8LuyRd3u3hnTlA7qcs3iZsk
AY73BA8ibf0dwoiHmTj2OwG9GM4E7rUbLCJhsYSTJ/uutDq5krZjbTpDe5kym+hvPS1AxxOlHKjS
tzYNR3+w+B7ZFDQqG2eDN6q9Gnru3Aw+8yij610D8JXfcOqH5/ikAG59IG00fJDdbHrE+nTWEppd
O/kpb21WZuxXKVhPGW+g5bsQLl2Xa1APq6afyqPwK1CiNXLEsgfXuVQ2IbPhGZNh13dobbWojjcu
nvhrU0Y2ROEwYjqT4Rtk8kK3yOxGMppGVa5pHhHtbodNuvXmMNwT1Gt+qpUFY0G1mnrwcxdhN9Fh
KKRsTUfOnUivLxFNu8CFNj177AQGuSNltd0xG5n19hBHDsH0RZqTp/MStUpG3DloMY5DQDhhVoHZ
1DY8Gjh8kx6WGwE65UDv+urF4Vs2xsLhqMYUrNdCMKtwDsSCNExqDhxludIsYECOOW5yFQ6BnLwa
yIz7kE3OunDMQ9TLG2f2UIjBjXETosYb1QQ9Eef2VITEtZXbksr0Ecbz/WQhwJZ8zDYi7QmP1/xs
6KPaMkLAfUdcE9309tDION4o0aTnptD0Q+0g/+7CxjwuuU6rjHJ202oEWRVkJx9tWknb0avgBZDk
c9AbXk1T5OajP5ufy86zA7yVaN3jTgvsLh22Vel2KDwtKz1Qlb1KqokjpLbo1DCZwEtW6BtZzzvG
Z0Fro6KyVc310Zo17D1MZ43ma6vaSOE1xvE3RzWf3Impq8/0YSUaqKVorTMPapo3rqEFRufSmUpA
gXO9a1L1oUvIgjGqxCCvxYHmL1Pjjp8+PaXOrEkGj119QODRf6vzel57MZAgl5dt35BHkblskGWk
un3VNIdydD40Vn7NSAsDE0Jd2utBaqqHBOBepbf+0Y3Ga+snBw4q5trT8RymXP2IICcPT3PbNDtv
nm5SU0N67eCMJRah2wyhwhgZ2k8CLftqhOeyNor8W27rcmWWo0C2HyMy1tATN4YR+J1oVw1jZVh/
3g2MFwhCxcQkyfMhepDsca/3McMtUlkZjgLgoyHSGiX3Q+yoe1ossD7Eapl/US60QIp8/yhYLo+9
ZGIG1ym9xH6X7nv6KmveCuM+ipt7JMmbJWDAU1V5maC3v+TLapb1UEUB0rbaCcy1fU3MRhyruosD
bhglzVT7z24Tf9K1lnLGnL7HXWHsI7fliJKQyYO+bQ4cBpfHnoSCDTJE/x6nTr2KlPAPZIBfQyHv
GYPrW5YJ71Sl2ogkH/r3R9aVfm0SrTGsaqtLL2DCBxwJGVpBbtRWr5qeiZYTX0mE82/kpKNuwNFp
p8VzG5nk/fr97TwV2xKh92pKa3JJyvbaCnj42pIN2OvpNrUyMB1aZb9AHrpkVszuAJYfEKy/S9Lu
IUeXuTULFX4Ys/EG4ZwMJqNLH5G1PDowklcI3F4g3H4SEe7z3hE8xz2U4xztfWyO23aU2HXTnW+S
xOKljY3YLWp2oye/lM7sbBypWlwo5kMdusBnkbehmcSAc3KaUb/EhnXt/fqct/GTyEwMOLna6BXg
P1baDYZuBHIE6aCFhRTEWlpr3p3XWjtSa6frxK1b8iIj4IJ4zj9nYWR8yhHVkoHsLmhUQgFNSFHu
PGyGJjtyOu62ztCYJylS8IBDnTA296s4yObcA7PVq0NcdfuuTo9DEma7LteTIPK1xV+ubdnM8oAk
R3fljTZW7cru7S+AWTsW7ErzLsAZ7fu4ABNP26S5yftEC6AjVZs6deLXehKQr8z+jHeHPWHMHw17
2JdhdeMPio01JabFlN2HgT5ok7jFl2Eq95AYPqVulm8Gvg/CgSoLUAUnp2G2DohNjK0dh56Ji8hR
l8mxiRQnzahe95zCTk7iQNTRrHnV9pH1TKRTfaV7lJELyXC23ng4nlEuWuUdhjAsAZVE2NixrxEj
gdG0wnUBzAEhbl/3ZzMqQ1QeJoeXHjgiOeaPsTYu2zNxPtWS+eKRx6K75hNijfJWj+phWttzbsOE
m1XaX0ln8Q5+m6njNFiP9qTXr+TaayR7FGgjto47Wi3hkcaIOceu5mHPPmtuhs7/UmjDnRG7CVSo
sbu2Tnk3lhqWuky7J7Civ82m5GMLg2nbT6I64l3/6LXQJ2GmHU0N8QuNyzcMUfOZ5dXej8YcvuBD
kxt0UBIHjmZu0mqIdyIXycrzwH4WkH2DpB2e/ShqN6VOSkiEWukJkSqmt6H1voveidY9Y3wgkFb+
AjiO9M1RQ0jSe89W5pAX6RXuk4uueK2FgrRLN04fyqjU0VMs6Eo3L0gZmgietpeXiBsGgwzAwZbE
ChZknx8v4gSzKUD9y+x11jX36vvl8BE00EZnEn/J9cyBB8CWTUyEUQReIgGHqlraq1qX+alVqtqn
PXHwTNWjG8PM910Gr1tzXNievV9dEUc0Ectt3N9rDbBy5YrmIymK+6qbp4ehjQhK8hNStn2VJWcU
vF/h0n5hdc63DZLFNWe4/jFJjZMgFHVX+5LEKERem5A5/U3K4RrEjzUEsWPSftGq1ERpYaHGMZ3m
nBqtWpELNp8Le/T3Y2VMazduvuRRsYRb5IlxV9eD8YEFskUwBliPmK9ujPOdXUboKgo7Y/NqtfK5
YXR5isQM7JVa8EkfgS4HlZd7iBrs2cIaaBmvNFTIw0hKwooU2eSrEDCSRtt8Q98r25r+Es7JhI0C
eMBgpDTIt/q6tMzbkIMKbGkI5D0uTUb1BZVHQHbQQHRNERr0JU8SjQS+5SH6gEOOXtYNhVaAifQJ
jt1BmONXxlhi19SuWhfMyzY9eeuIUzC5qcnxV2ySO+7a0UnxXvmcZNc55n/scf3nobOxKKolIr0O
yUTLKyJCsb4EsAf3sV2CSwvrDjG6ke8thAZEFqXDkeTcTSitSxqnFjIhQWRTTfJDEhfICDvmTZnr
IzOLt/nQyKuMBxsv/muPg2kLhavapEX4SNcJLMwSgU6m51rEdU08iVx5A2kzUsyksDX5XpU8d4WE
qMhgzQgAptZEVA5r9EUNy0nikAonCKdtYG6pLP48YhMSFPhb3eMSF379OFVltXF1H2VQUpxGkczr
1PAQ0U2Uhmjb7HwVuTV7Yl7BoravPuKSnYisL3nZP6KqcW41oe67gnOK2TnzdkIHGci6g0A3x/jg
HXmjyWnYSqWZTwzd4EXnRfE4dS0NFPhTwTRrNsMp0AEWvvo0ZqAKPLCis1aox6KpUUSh0yLTLEy+
ZpKgyMlV9wrx5mbK4T/rdrESkxc+ukZ+buLevkgE3UHflN8pfglEiVvyY1UVgKM0uaUDUsc23qq8
Lx6lnSbr3Aar0djEdto2xY658NpnLc1v8KrhHBozwOW6Q2SNF77qLcwxn2isXTxmEwQzpJB+K4xg
zgllnYzav9Xr9FJOc38x9SoA+z8GqpVLz0SfL2bqHzXDg7wtAHe5S+oRo7vxzNT3a8V5Ize0Z9NT
L1EtsG62/ZljLsE9aYayRh1CLxs2qNJ2Oe5gD+OxIVr9bLRpvW8yedck1qmcYNr6cUNePBzBbV1z
vEVMZ+2sDqpb5Rh0q9IThFI20FQ/6pn36LixtTArXia3/xL20WtVwYwjr+e+727cKnys8KxhrSyj
z5pmDihp80NH8HIQWe4ZI/AnDyKv9P1ql7E5rszIqy9hCGxSK3XjbNugLkaqM61N9YBIPVh8AGv0
SxZWI+WZdteLZsCNVkyKLSEN+brsBA3SA5xos+e1B8kT/HmW8TcrG3lGwhEisWW2cjXa+eJYcIrn
HLJPtSFEubiwZdko5iorp8CrpLs2Y1nej8gq94M2NfifRbZLEy3Ci2qS9RtUGUNfE7R/MNH85JBT
N49j7+U0OuPhQFWdHXwSfHa2X9rbelbRadR7sZVl/zBLhaK68m99jyS5MtGM707S9icVJ+JYW57c
m/mcHfHBzFtntOWDXc7VGmfqC2f49CaDjx+AQLlVKsLA0FbR2aJjF/Qo2G9oGZNTpKZpZ5HvtU4H
TkuDay9hXK63lnAdQ6tE81UScByhGwRlyrwOD3K0prehMd4CRGn3yIvr1NqYJGDdCmTCezefX72C
Nnxhuoh2c64YRe1N2WOMk+l8IHoH2eI4XJDfUVa0MULUzAcwqyfrxnPRfRYxotzaKSmDpMKzz18P
WZ92IocsMVHucerf2mZa0hkwA2Yo6TYGQnegbjwAyEOpnRfDdgkE3bCag7UpnHKTZ8kujaHPzZp3
hWZk7zgK03GxpvR5yHyfStrWsxu2anahkdPCBdjSqWxLYPhZaq/N0HWAnxaBRst7cZ43JxfU+Aon
aLJvM9sIpMSrg5JQP3VZ0x3byvreqP5mRoaFTzH+ZKrkYrC6b+AEFHep5DZWmWD0nAHjyPMx0FCV
rURF7HKGnvs02uldYiJuJFziJhLuU+XhlqK+hh0FxHTVTtO2NHRiSeh35B0Es9qJ520PbIOJYI9o
Num+qapGSdjdzPTv4RCEdLgtNMHwVZlnkJiiFQSakdRJn5p2jdUGaItZlR093MdVjh48q53Fo3Ic
eVMDEC5odvqONdIx5JoC8HVw09fEdQ6e3dxNKK8PSTtDDGmaE0v0Ux0O5Rb6+oajFk8yXf6gG9px
xdugX5TRmzswtLRRFJsuPV9U28Z1TjXQJf0GO28WNI1R+hx0VPmxgdeWrcZx9LYmPWbWzqs5R4QP
REO3ISeAk5dHRB4+mXUHP14pUP10BNZGmIzHGMIC9Jnytewq/z6NNG6k5+yasQEBREjkI4qKO1f5
JHLVhgmcUd92reOubCkxm1Moa5CC3HnFASd9IFzjm2c0l1aZp8wTLxj46Iq/gCfZ9Z33XQ5zzTE3
mTelodIAuMy6ScvASOt0rZrhe93JLMi17HMMk2nTLK3/ttYC8jQqmioevRKV+hANSCBfxWT4rVi1
PhNQfCdjFuig7aWYkPna7i32ZfMIVJ6Q1yki+HIcOJQPzSz5j9jJEbwTKafXEHpJ1pDruHOZ65M7
WxgnqZPgkAKc6Kcs77d0cVDg5L1DvpfhYsE35qY/M1GWO7s1c8zXwpaHJG8YgLCqYWBvDekUlMZN
jKaXirx70GxRtNvCQ+25lVo2ysBixFadBGeEmeXD7JNtSq5IgwWWa+SAK5VRr836uccC89pmk5t1
5xAfMR2L38bN/939+t236vJSfGv/1/IXf6G4YJ2Lu//48Zftb79GGrD4QX/4xebNa3Tff5Pz9Vvb
5/zR30QEy3/5n/3N//GfQreYvGJ/0YknDIih7A9oxt/+0B+NeN1H+fWGaDGZ0P/uTPVxpi55TG+W
o38Zld44joZY+uKL7/TfTamC/Cj0HK4A7AnHkwCpf37v38UTXLL/o5gC0sf79jvCvUXARDWOKNN5
r62ThkibJTfyqBwwr1i9IwHxyUZwzwso7OFZjwoXE4NTXZN6XpCmdN4aDzNAUPp9uiFlWcdBSqAA
0KMpu429Ls1WQkOl7btyN/mJdezKnpScgTyNteOhzVlVoW+zCWA+IS0TcNuQjxW8WUYFq8rMz3Us
s7uFQLArdD/ehUA+dtCLqN2jAsjUkuK0U0ksD4wGxE3fLkutamMNRTmz71UxeuaJVOPxc1YIYuAn
JPO48vthl2pL5VBW4bVqbAh6CekYh15/zTJVvdAWIO8mgw0GosXrKCCZKo+MAoCVTeJ2DCePebTw
c3gn5N4fOPfae1AG2pcltuW7Wyf+rZWW3gFuhvwWTXjqQXPUxl0S1/2us6Aag2kdj2nm6gygs3Qm
4zA1v6U6uLTUwcNAt9HiHIU15BLpZXRqa6V9KQUI6pVRV4xQVVOS2tl8IvS2uabjYpeIveExrrvu
g+93E0cMTcnXxYfyiVUh8+kAU3MK4HI9rSwfCZRXIlJDarAyl8i4GEAEMZQmYXINM/Y+MO3xozAF
u0pf5q/4/ru9v6TRGUsunVoS6hJd3moqco6Z7OqjXDLs6jAfAsIll2QLrzXXknMHYGZQe5L7GWWf
OPXSUOMq9fxtS0Ke2Vr5aYbeEoA1FHzRJU8PRxYZf4mj7dMlbm8CqvaAwjT+mHVJnHFmrC1K+Kmq
NoVwUoNGAPoiemZLoF/Cs0fLGigDFGwC//q38D/Y4uE2VosoNqJJD4yCmMBcWQaTTojH33GIApWo
8deC/MkZZNdpXN4l+GnwJ8/uOZKVWjtq7lem9IqbutPSs8kIag6yt/hC+mrsU86SagiJzCTtqY/s
VzJGFgQ4VgUoZJyEKmwie1UrZt4UfdRhXmlccBP491E4x8FIpGIdk60YE7IopHNJcn/4Ui4ZjLqk
fTSmSzDjAA2QszppjUrR7WVW3JWP/pLmqL0FO9KZJ+TRX/Ie6QMS/RjrI2Sdt0DIYc6M587PQ4q6
sunvjb5sPkvkEQEcOuMlo9lDyTp387XFneDtbYpzSEqeX2HKIWPWfwunhClBUGUfGtaTNejxqcGj
9krBr8OPZ5QcBa5UJF1GpYfXm/TLzMFue0Bm4T+A/qno3b1FZVL0ASuvlwRNb8nSRAzgP9L6f9V0
cjYFhu4boxfzN6eWjLhaMmvKTYhRGNo7JUaQy5SdlZ6YfO5cjngr5lb1AXpdt6axxcytg2l6hljE
mbWT94j/iARtEt5nduFm4RXZG2/JDqVkJrZ2yROd7DpZ23TAN2rsmmNWGe7R0bE4q7cwUrnkklZE
eFHULWmlmk9u6ZDbydUcyDKt3mJNtbeIU9uV+rO55J6qJQF1MJcwVP8tGNVdMlIhdDQXmmEoYvwl
Q1W+xamGS7Jq9hay2hh0ulnMyF4N32JYPY1E1uEtnNVGerZvdKT66Orm9tZuyXGtHJdmf7uku85L
zmuaKcim1Vv8q78kwWpLJqxY0mEbwOzPs10aN9ZbeGz3FiRrOZC8Ax9m1W1MxnW2xile0KAYQyw+
2mgGhl5/iDKAXl7mjzR64V0UWFDWAgSGvbAwCNzL7/2FjzEspIx0YWZUht3sJr14iEqn37ULWSNB
rUjvQi7ADW1hb2DUhku98DgULqNiMyyUjmrhdehv6A60tOntpBsLW8rOGwHfw5bkX39Ub+CP2bXL
TP/kzRl9bho1b4SQnklwehtOIVBIkgKIBcPlBTlbXkWR61dhuNEdy+KEfjxThyEan6hTy2uD4vDa
G20I8DxJw6cRPf0nkoA8GkVuSUWLCunJK8VyEhh5rbykLu/0firu8NEC0o4KEoCSzEbgxTCFMzYt
UOZrLNvsdsFUzMmlN/2eZqTbpBS8RQFOTO8+9SIjObqF9LBq0W7xqvs0nQzZijMmQgEQoTNvHKcM
OcWpLvxge1IcSDobH6jlPHQ+oL6+WUojFQ3QZLHrtKZCnjWHkMLr+gMTJ+BlfPEvNOZBsM3S2eFL
7kHuNOozsadTBaNRU/vIyGfKxZmWCnPbTdOFPT4th/WoTwwFtkm5h5hMvaAY07smJxzDaUzrNqwY
3BJLl4XXkchWphYmQ5UqIoBAAXubvb66i/D27Zbr+SCryTj7qZJ7lgt3lzYSImM2DBxozZHRuq/i
r0Dikn0ycTpbyWbCDu3o3XycmUrdm5kcd/7s+4fB6NsnGVbF3WA4w573CZwFokYM/jXMX25RhA1M
zbO+Zngfc5q1/OZ+tPSCEWpq+cGCVd7EDmjTtMntW06aIQQ2fzq0bIyIeczxUvreF71K/C9GaxEt
4rRO8ymhpfdZH8Ps0FZavUNzqnkMMlhqePxiNmnSRJzAgtmxTYY0u2MSMn6uSRVZZ50hns0q8W7N
uSw2XbwsmphRTBhr4+iojZSmWX0oZ/8Tzk/cd0PsxTUuq2aJKiIEMmawMPrPiRZmHxBgts2dgKnR
7i0X3+pKCZE5WEwBE51NQT+H5rFRkkkLfiepl3k9Vx6myPxBNhHRLpYHqT4W7rb2hRvEWAXDIAX5
qkhOS0+dXBIz+yU806ktJ3kx3zI1MXmCxpQjk23a8jC6lLgxyBccmHNGWaL3Rx5ZUzIVGkqs0C+k
2z5T9k4fGduWX9JhMp98NAEPRhPVR2y0D+QKz5vCaooDrJGacEgyn91quopcwdDrv9tJ/JJ24tnt
x/4VuxUVhC3RabRO/+z6WroXrpffNQZ0C7vQztwc5GgSYkSJKPC7pRyyfLu6yTjH0o3HHdcn+V5W
c3dvOWM2B7TyaU3VkqHEgyd6uSmUqe5jRb3D/Gl0Cu3/zrkI+oGs2up79+NJ6K2q/+OY9P/U6QmI
/C91TFXZvUuBwke1/JnfD0+Gbv8Dga2gj7S4x1Ax/+v8BAdgof7oMBZ0Aw/Aoi/6J+7B56ik81tI
4BkrQLr8Q8Vkw7+0QUdwusLvg8Xu75yiCPd9d4qCNCEMi/9ZGPawhLyTitd0l8yQYu7WpUtLkaIV
NPGQfS/5liKb9y7m9JJ2URSnPIhWfROZuRbkHIi/tiBZqpUbFWYd4DZvpkOsGjpFMFbEFyVN1CNl
4pFmUdTzuaI3nH9MlN2cq1bpX1Moj/7K6LOJ1DbMuPNSBA3WLtFE9YjCwkUJ1PjDcGSUI8cbWYty
E6MxpWyim4l6RmQ3ixY1MPqwW9GvO+vERkBAr72IJkqpzDUdjs8DlTyrdEzfaph08t1Tz/iGEYAW
Bswxe+t7YWxuwnFB+9siTm5yVMqHPu/dvSZ7eRiqgqBOmZTT/dBoOzB85roy/Y9jCfcm1kifCoqo
Wn4qZpsfJ4flgBEVc1es3rFvoK1cBowGUJnMgN7YV3nKkAStvcMWS8Q2bWb0iQEEYjoqK+48V5ns
co5eZuIcCcFr79p6TMVpNFznC1dkPmXA4EP5AF5SHTBmt5p9cmU0ZZtUGisM8GKqd9Kr43xjTiZR
4KmdJ3a+dFw5l5dbxuPFYABkj+MOll8yxej9ESHUQ++eFA12ZlWBQfVqgjWLsz5li/cjiRP2YBRI
BYYTSZgpIhF2XEwVb1Jk163XNdT/58EyjWtLuOwdwx1t+kpVXy/UY6P9Poe6OVoXE8p6gbeaidmW
BX/RjKNW/t/snUmT3Ea2pf9KW+8hgwOOadGbQMw5D8xkcgNLkSLmGY7p17/Pg6x6FFUltcp61fY2
EjVkRgTC4bh+7znf8T42E/5dmOfBeA2dMj+jREYEThZYlDDVUNkppfNtA/XJHyisu51JXi3Du3y6
6xeG3cQzZyxLWv/bpcljCBBCnAkgqncxUUr7NU3zQ14ndyJt5scBwmbKPKuwIMt3SQXmc4jPvk9Z
Hkqbqx1aZAzj4TXpGRYkqZ7K2ez27K/9e201xWdraIW9D/LepVPf0nsbfNCZm3jIOhQ2pA2ce5sB
sbTj4pxB8xFHWalPSSbHIVxr6dwDHWQmVssm/hR30iQvVZZ7ZHrGYYS3uPV4uRuixZqDAG33UNWD
0JMeqkopIo8mmQ96K7dMkhtQWNAotXpmJSAOTyNUytt0iAh/mYdCXiOLX89UYXQ6M+JkcnirvEfU
YyaSAVXEt25CU2KrpHuNURIuxZxHn6gJgj3siZFTpS13eUskmBJe8wG5/i0AOedBr+y7SPRk8pg2
krBW3KwZB0oe2kPoM23bU2hyhpZ2Y36txWLe1U4ef4xhXF11rcQbP+bFsS9oSS5EERyybMwPGCUj
wM5N/8WasCI0LoFRsTSIjIHMcu3n3stqmXeVnSG4Y5R+na+jc019yKk766dXp62hBGb5DK8wta23
0tHoVAVFI95MhWk/uvivdwKH/FfD8xl+DlyNfb5mw0kNxWfMSAGKxAgHpUEseACZ0JVPQM7mhJn9
WH+WPmk/jGZjc1PnnfMrs8b0UCGk43c0xgmWAlZ+eDCbVo3FaTKRIOQzYjgf+PsOOsO8t6vYP84O
ASIklDJtUi5DicGJBQtdDemVCBL1PNBCCguuz3M/tw8sa8bz1nIdTHSJnDwKjgbpy5Cw7NY7+52B
Lz6Qhf9lhj15HxR+ehyjuvpCbyvYFialz6ZB6OzullqaTCnFKXKzx6Hs/JPGCm5zVveTMHT0h5gW
C02HHYXTQKfbpE+xzA7aN89r09sMo9qmVqb9idxenUKhkLpOQmZbnMrOm+NPZEyIZn2saZyFHCcn
cqv7iriLrL6xiLrGROfNn425QoFj2cNXCKx0sx0gW3WR9Ng2LPujhdTsbhW0o8bZX++XygGApalw
FmOTq8iYzCdPdGse9uC/231d9/GuJ9L8HTF/t5Wzqh8zadSk3k4k0yZ4DDZSDPFXZinmsYLz/GZz
IoD4ztLarWw5YTIsowuGN5kIJGbn94FybTxIXTdWu8Yhd6S9l7EAO9sGzZU/Ocm5DrqG4o1xyoBf
kisbJMtv6YJgx0F/lIWkqiew6BeiwcDVlGE0AxcBTmud4NsuKsTm8FtZog8TM+F+tmPVNwi2stCw
2+4aWsr0UHjGTi15QGSbBdIZYVsSnQD05jeJKdotU6XsU9GP1nPWF82N1/gIHyfRI3Nwk+BRBjOt
Qn+YT/UckaJeR3IirDw177qxyV/LoG5fY5/4B4Zt0UuTR+mVmoE3JJO/fhCdXHbEAmeHheb7LlqA
tZluBfhC8mlB/cElHU5VsY6o2jz1AUASxOJU9tXWSBnGuQ44Xfor5j1hHAyRPPob52oy6IASzbpc
OfQO8zDtiMn2a2lzHYfpo5yZmjkjkj4kbOhbUaWtZ5EK97PF74edHFXpPQ5q4hMyM3hdVgcdmVx5
0PsVjb1NH/fp3k1z99pLmwa0/ogQlXgRBkFxRKNi60/zNTFq3b4Hflr9j8j//260gO6eavbfi/zv
f6sq/fB9r9Lf6/y//eD3CtmT8MssX3jMEWhW8Kd/Vsi++QtHQvBptG1hnF2GCf+okK1f+Feub1Jc
w6tE1f/PCtkOfvEw27ueQEBwocf/nQr5W1rQDzJ/8pKkxIcgTAsvmOAxQAX9A+SrKG0c5o25HKHM
5MtWafUtAhxdy0TcwTvkjrBwuKO7cj8NLk8OVAHdidBnYe7XtkMZnRQm0hEIRwWAGOBvxgZgBaCR
4HND0Pjd5LrLVbkIcytTNYsNgnMkEnSb+x0TNsl2VZDIati9MHbeujRkL+KksnZdlqwHg6PvS9cv
3XnJSBfUFM+dZ6zrh4h+b8rJ3kt2HeO9TEc/tjTEOtSEJjQyHwmL6b2vGa4vzGU1urMayyBMyoYE
xFLN0Rbp7TFFufabIUT8eaIdfTPzMx+dpc7UNjACeZ2AcsLO5/WmoqwNehxzTmztamNy7gM/Lq5G
OwBxXifDzTj1xkFEGagtk/TlTT2M886nK0GaTJyNocNFCWd6+cgSUQUjzwlQFjdo5cfCsT/gh7ZD
8kbIfFMWdnLGC2pXMXE8wv6Jd1bAlZepFOdpDcr7wbDd/eCu5YO5FvV9pvzuDoWktDaQmkk49Ti0
ZP4ahfmUeOi+2NZC3SmnDR2bu8VzqSU6gokyxgPmq/C84VrV8iMMquFJkMThw13EjLS1jCxuNiXB
QgeUYfYLTAlrT2AIE6AG6FE4rlF0Q2IPbGbbRFCIwZC+GNF7nlv7EIjxAp9BOZlfe4MTjizFozfe
l0EBrmaiE0m1cS9BVNSoSCz7lhR59SaWJv7Q0dm+G/vMCYOSLCXYIKGDw3jjoUkGuTkXZxQF0XXQ
ZNUDrSh5Q5rHazpJd0tETL5dXLUgFo6jp0WRzeoaTnkEHhyaNaGbeZ5lj5EiQ1QZvbeNZjmdYhdl
TWb7O1R6hLgrs95G8MngyY11dMyCyNkrt8y/BtP0GTqpsa/hSmHYGgrxyCKn+QGW+NSvAqdCgQsD
7zLdJduStGOdh5rVFoI3vCKhB9Kz37pbvH8fMXFhzJpRNyUWmE1sArzLPnHCWNFLFkqkxGslxkcQ
EvGpKZL20Sma5mbh/IzEVzPiIc7tOjGPYSG75NYeW9YNyxayj7tYB8CF0LaqJN1mpkQR2aDm3GHW
nckyHZwNXWFZxwdXlkssPmALn9M9xf1kI1ITq3TVNpuSOPEfOXNRyoaLgQLnybJyZ3pyeo14pNuY
J+JFUOhnO7zz6ZXbmd7DgHUieZ3lWiJpwkVq76ug1rMexk+8Ph5F5L7Wa2A3yNkKRGn4JiI7wbEt
asP5SB+syk5TbYEKKOo149Nk5iqrQwe4diR8E2fvE8QvZKkk4AC9R+xtjtlbng8dJhJmGpVHIoLT
E1zfIKtgRGPN7GwqjeO3UqSx1r+JlO/HqMHC2FO9ALiHxxeDtE1nPr4PzB9gHDNDf9eW9pDHx2Xw
5Zuqq2n47OXw5dw3rlGgEMqroT6nOHOYTVVRPpDOTNsuBz+OXgKKLUqR6LnKmZyEZguYIbSGjhxn
FLvz7vL4+X893v//r41Ff4en6r9/Ut/W3ZD8r/C9q4v095nmtK70j/7jWe38IvWTFakbG6R1iWz5
rgbw6UtZ2qZnfsstt2lZfX9W2+4vzOgF3BjftC1+DMbEd3ipbf+CWw+0KWY951t77CcNwJ9pAjzz
J14AshCOCXYAKIA6AuoI9cmPz2pPH7hoAmdHPJ3cHCTaJth1e87ImCs6GP/D2Jg1ljAvQXiLMEie
KouOOYFYjI1Da0LssicPvcx3tVPH7dEoaoEQvQEEaW7MxO6/sCX510sE/6nhWH5LZJM8DRKxHI0p
EJcIbO3TmAocvVNWwBDIi5njEgrFa8ib9VvV+81bY664XXGhwMabKuFfA4qW78hdxG0ZaJtQXcWu
u1G15TcHiyd4t+tzQ//IxUidZ+lyDyo6eFE2fRpOk5qehNtqfozREb+UqZgfO6RbpyjXnnm7gdB9
F1tVXp9r2II+Wiqv/9L7psD0UWILvtBSRXUhA0q6NwsKaoUfhpSoTYMjCTO1FcN/ELZ4NgmXfPe0
2bquDXW0x8T+sE7+fF/ZMAJ626Slg8RH3H4DvjYebMxv9EV657qnE2SYzxqaKV+yLuUKfCMKcpR5
I4TNHDez3fG/yRkUTlk7zvsS83MkLvAGHDHxbick3fcmae/PWURRw5TETdaNG8x8aqm5FX5ugxTI
TD57UDh4sNVk2reuRFlcwSa7hVWdXfsYwzfdlKJQj9LxZNfY6qGu8jPfaFSICKGIlXOJGZl1zRX+
9oUW0LtRtaWQGiylv2GS+eZ7vtK+/0iSC42/qYlgN8yY5Mut2aMpfDBKi49QI1pjSMMTC3tBT/ZF
iDcczAhzct7jN4v6BM/Sob8BV/XQDiVTokZHlr1SEeGzLsrVQEo7rV+TSHMkzbEKXpZiehzW3tkv
VYKzBJMlnkWrzx68Eej8Bgm2EeILsJ4rnshvSHP1qiWyfJ+jLI/2VBP8pjWy+KtHIEXKO2ERDaYN
e/bCavWGkdVgdWRubwJ7AEx7AbRCOlHyBn6f5ruRuf4YGxbu7GjUzyWM+sMX4HCMVE1Ni02mlpuQ
URVfcN3gq0UpDiRwk2dNtZwr9I1pmBOPwzSVJcqBmdvyumbMI4/YO+2TkdE14Fxv877TVQGZKBG3
YGPBjoKHpmTFREKBM6BYiXfVSllG2cg6WcAxvCn9Ffk22sHSUc2bL3p+GQfa9ABbDs6kBLG0jMSp
N1I0b0g0o5fLEk4N2KRL3hN/pm92fd5+i1zYuhNdXhVewCcXdAwTGCAhCRb6vQbWvdhWwIXUlnQ7
bEhk6bbKAw9aMGBiBehbQhVNeuB5z8XDu8KXrbEjqUjbtwtqpXUaXOuucsWznOroxYC1gHGwz3DB
Z21cIifwuDndGhDKSgglamwH9ju8VD6OCSDhG+a2ZaTK/WCaLDDDBonc5/h0MAVI8TxaA58aPIS1
QbZlg0Ksg+upLoLrtUXnvxku3Lca7xsGDQOKU6i8PrHvswuCw+DMwX4KmHZLXId3BEtAengBcNkB
Ir216Vd1CKBzPq89d/G0X/tFJfq0xB1mdXQXN6vNjlVatO0el35mtJBB20qXNj3YtO4ecwD8J7/K
oaOWouD3oByUJwav6JAHIKQmGa/Pg9MoriBezseGhY46iGyOt9yM2mNASuQB7QfIXA0kdfOCkbqf
ZN361MObkcdZsUXalKPXc56zooyAUe22oPJ4jkyUoee49jAE21UJe7eMMrTBJuFSSlrQEsYJIE6R
akZRChFtJ0BY2WQ+ShY4FBW+1q6HmmwyLEXTXQnxDPoRDq2zTPRhKd+rDUnprBfRD8S1a27hhKPI
3ZR0U29TTactSyITUTo3eq4a6JWDuaBeGAt0/HqL9LsvcU4TMk0cVjcH6WcGCMELdguRXUlaYke6
tkz5L2teWnRwQnPgM2Mu0Otfea64VekIcYYBDJ/T1I+RcRLtwLCDUJk9YVLsb10/+NsisfV6DBZQ
Ek3rBy+Grblr37a0rBdpuQU4xFJyIr9Tp4zqm07oKKdu1whD3EuXu6socsIV1cTltSHPXu64cvTl
y1SB5gjn1umS/WVnBbAIPWRK/PZFpCjMX6YYdumrc2EuF1LvUmKc0oNMBuc9YCKxy1RbPohEWUBo
qy/IjYJT1zT6YdCa+uEcxezAQbFCGFsdNrKC+kGFfu03YjMnSSUSRtzJcmT7sctpK2JEurD0saUI
2NRrcFVW/UCajxfNoJNJPi0e1qxAA5cWnh/iUIlfeJQCyRmckq+oIuEMD9jMXss9iaqWLaYGqGSR
iEOjz/1SV+VLHYvuHESzMqfNQpOKOsTuni2JEi/QDyL8m8UzfO0Gm5/y70XlmaQwdKO9hwSD21WI
4dYxYUAjMo2xtMfJhxRHe0GcW/SpJcTKsOr2ukfeGXaDF5pexj2wUaUojek4DMupT1SDCzQgrFKD
u+sQLd4rQqt90/Tt3nC94B4MPJZcrKuW5CC8uEVjaH5xSZQEg5iSXZWRlS1dd7vaJtOxhiytLQ2d
FcNuT3MbV7PMQkSA5VEwQSd9SjaYUmVu7/PKGtEMk3uBImXC9pTkuNK8aSHDoiJLdb+4GFqOAcuy
C2PEyjOXPwmuBluud/48eOc+C3jMpXOrpRf0RcpJfECsU98YNC3v0jX3z54VsXoFDGs38RkH+VmD
wq+ZwbnlnrrCE2TeeCDj7U1vOPN7Ievsw+KVHwCgtMV1Adv2gTNctTOGfvJJdeuCvT/aIwFLXfAr
mlHaj1OAgYtFtmtxZG79bulwW2bB0RzbkR76gHnPbxgjSInAVIHoufG7JFtuuF7uF1As1X5VU8Rz
PDXhuk8fAk1ayFNEqF40fRqjGTh45v0at/PymDhLtRX4sfZ27kHrHpzuoTe5rNjy3Z0zl/NnZpTP
Boo1Ovp9f+OnyfpQrosT1p4q94CM5SEKRu+6CVK5i9v+uQ0UM9/OpTLa9WVb3wCwYYvC9wRAP2l2
MXXDWZWdONPYMo5OUPenPFDyurYBRnDRqt1IevMTpssakXfr7wx8glgW6HOxQvJ7iXQIbOnZWHNx
x0MAzYtE8Q/DyD0VKNMeYmxIdmVXR8vou4OvnxD2gmN9jjF3OzlfGAZ4462nlb7N0D0wbHIeVIot
Hbaw+Zh3mU/iSTF8YOJpEBjW0Hs3fI+fm6hdfx3GggzfyLJIxJ2rFt/NUH/MKN8p7xTqXta3lT9b
XeQfMZ8aJNC1gDCQXJGDIvfKw04GyrtkpuN570ZefpyNli6UwLoZjl3X70mXkYA+vIkRyzqogxnl
Sej4eRuy+cfblWxtmA7JcBor50sDiWdnDQK0dGMWercSp4Wh3HvUIcLfRnU/f4SxvaO67qgEU7Pa
LrmZ7wZixp+jlh2FnV/HxtVEKhqp5R3NnmE0Tupl21vkzToT5tlrBjTkKDe2whrORuJ3XLvBMR+x
rxZiFztFhz7Sw9qTPaYRoSQbkZV6TLz2IxE2+Rzvk8xqt6svGkalI4a+OIkAZ9egqA+DmxhsTF3q
Hv1cTS9G3ls+jz1IhqhVRLLF1sEJJGl3ntvVN2nPfZEyEn3BflicVlKEiIwkFwdF6LpTick/Zh49
fKswP0zx7LPEwVqRC4OmlsKPjRQA9GfoLvE1yZS3yTj0r9r5f8Ug68bNK3zhVANPpbLMj7jE3W6D
rzUaznnbLniCyZozT2UOleJstGK1IAbYWbC3A1u1Ez1Wg8oJs5sd3UUDSQ1hQ/j6ZnbS2n+L2oJN
PcqyqSEYcFrMABEjMyhSb7KsXp3QKgBtbOIeEShxcSgL7DeGizx1NV7DxYzr2/HemyKnvGrNjn9P
/20VW9MpYTCNqCS6naOoQRm6UoBXU08h4o6SZ1PaNsVyNsVKOwpn2DO1KPT7dqIsDwzqsx9O/N8F
9j/SCX+m0XF0djjYWxygLY9jtP7vP7S5CT4vGN6m2TEipbLblnUNXn2Vq+o/ymUFMSnLgGqkrohA
djcQAv4KSqqtAT/ydPTh3bfB/QngdDbv4qdG+5S4ol6tIT46M53jTVT1cbpVgYgs3fckv26Io+aQ
2mkSg1OJ1mrXQFK5JVBJPPumEre0Wakq//ZlQVWGvYCyHTigp9/0D5eFFLaIzriMj5VB6dfOPP13
cwrdg4oMnPaATqPcqhIQ29YY4+btz1/9Z3iqvhi8PKkvgMZMLs5PjKFq8XJFCC3XZIGDe0Qot5Cl
3GNjyPhCksVBQ2dPvv2ce5FxErr8/pa2Msq2se6ku4w59DsIWclx0Cfopo2r7OslwoDcTDbav3jD
f/wSddSvQ6vfMk1P/Hy9xiBODZsocngGIwqNYJlVDw8mJ0S2I90R5l1TIhiY+/Yd5/by2EJKeryk
haQkOT2WVfttPPdvjSJC93x+nN8EAj2PLQFiSs8WPIZ//w0aDjpRRd2ArxByHAYPIHgDLamXnhYP
hmV4hLQULPiyEi7kqRk5X1QYI4qD6Hgkh33f6DMYV/bPL9UlWvjnN6alXK7rY5hxLt/9D0vLG82m
K7s2OTYuE2ZKTc5eiuyQqfNmqiLiF59Q8fjytNSUrdsZJWF+HqU1Pio5Bj0a2il4YfzKaVle6mIx
cIy9AMljuVK+pyRx7YqIYA4k8fR6qsDkzjYwplGaet2M7ZDG4Jdvh1KS2OdHteouQLUgkkmiFCfn
mK3zva7j3lNNh6vW3keWCDiAE9CfXw7rJz8PS931wMUDSZG0EP9AWE+E0aZk9RgHO3HYA62aEN+z
r/RRp5p592z8hPlY/mg8VdZK82QuE97Wkqr1aQ5crlZsa2Kusxqa7S/5IxeLv85In2KwRRwpbQtx
0GbCYcpAeCIf8VgTxViGqQc7ZBfjgj9+S8yA/kfzBgEcMew+B4Ivlw/7P53ovwLDWexlP6wLbXj7
bmTTjrr/879vf/u1e+/z38+Lv/3Q9x40tjP2QSnBwv0zJet7D/oitnTQWbps2BfA2z9a0NJGUMkz
xXexrAGh1vfa9xY0W+rfaDmDHPr99mL6HHscIWk6I+R0eGO/314KWxn0WJLx2qbJOyb4sDpa4ITB
UvUu1TVZNnJpSoBZCN6pydC+51oG72hBfK+l8UXpo5KvePs3nZbOWx0i+vmipx+0tN66qOwtu4M7
s6bqo9Qi/M73KKpHLc0PBj+9tbRcP78o9wGpWpy5kz4EumPfDlriD5+y3ZujX+IhMKv7QVsBOC/g
CuB0mb8AGZvOOhOCQEdtIDBbjiPKTAwwpH4dPBaJXz521vDiavNBT5gSXAAMCW7rrI/4HLpHHVBC
PaWV/9Ew74zJpviix4ubnWTU0WWWIxMdl5rq5FSlM1Q9naaaXoJVpc5Ybdumv4eUnrwSgKwYBuk0
VjsmlzVIPBSDl6zW2c12oykJcDXMar6mr4QyjHjX8hL0SjMcMpBEhRiaOgm20pmwJuGw+TxDfLB1
YqxpkB3bEkmZg9IgUZYcLUa9uk/2odCJsyQoJntDp9B2JZTDTaKzaYvR9zQfEzBIRu/h3tIptgZx
tvjOs72XzTksOU72PST7oznVSNCSSl1XOhM3ucTjDjopl2afousa5OGA9eOOmrw/Ljpb12vN6RoR
zXLkUWG/Z5IMXtAvw5N7CeZlsJvvKquBL9QlEOhKneG7Iprft8IztuR6VA8GDdunQaf+8mguvi5W
bz5bOhPY1enAZe8Yt3bqEXWCe4NQXOw95FgGyHRIFrY70oyFThuu0PcQqE0CMUJCA5xdN+PK6vs7
MTTwbWcyi4NLfDEjCKKMkQAEn207w4vWdgKdu3EJPp51BrLUachVr4ORXZ2RvOi0ZFpemO5hitP+
le+jNfpXl4ALkI7NrexEHCqdvWzoFOZE5zHPl2jmUac0NyvU1SImuRnZFZ0XneaMVoFcZ53wnDtZ
02wynfsMNYII6CjWcdDtJRraB/l7VaWux/5FcnSKFnlD8ZMxIC6cjwAbaLDrrGlXp04nkvxpngi0
G+qmHR86I17f2gKB68YomvmqcdL4OZC5c+e3kidrEx/G0cN9Z/YDzir0xLljD2REjyvOakHXBqNd
qzPoibHauv3g5fQMKgMXp08XBRRGdLLg/JychQYz/SoBOoKjLmcyt4vKF7aRBi1csR6ruDV3WMWc
XWo0tC0SUU0HNTZ4EDCK7TrQindlXMZ3XSKtrdu69qcCTx4QZNgnr32UePFm9tXyhO3CJhmyKozd
monkiCaxPKsVQxSyEw4r4Wi0zrivGpSbdN8BtRlOlZe3BtCMF09ULQ1+t46aULZtxE6SNuuWJNgv
NNVMrWss5xt79UqUYbmT5ttsGY2XeOwpR4jCDCJk5vEMxF5k2HiyimYG4oAVgBdtkgfOgOK166NK
hXFjdU27L9wai+8NIZr+nPLFxYhTrD1qtrgMwnhaXOyts6l68ykCK7C4H2Kv5Pw52DhnYd2V3O3n
tbEAJIYDzYW52crRyqenLptj/7OM0RhXoCwLc3I+lFBgW2/nN/Bf9gYh7NmXBWm8yA80WLuOBxdj
1v+pA/6qDkD7QJ3+7yfSN+99//45Uf1vw9D/zpv+7Se/FwNu8AvaMUbUnuNoiVbA0/d7MeDZvziM
TEiC1PEFED8ZY/+3eMyHEUKmgQd3XWvO/rsaEBe0bGByBP2WuPx3qoOfx9FMvUEWYU4XZJfw7n46
egT2gmizMZqjnxZfkzoODoYPuCn16ff+cHX+xen9X70SBy6CJDyXOfzPiR5FJSu5Av45+gQws8s2
nxqNKJ+iRP1Fnf6vXonXCGxTepaUvv7vP5xa4sGgC9TkzXGYchUCFrzrx5Iw5XZ9+dsfiUAMC4c/
L2fyWr9/oREGaVB3a3Nc+vxrXuRfefB+zfj7f/IyDocOj2/8D98RnSwM+M7cHJEXI+bzW6y7OtgJ
mNx/cOlYq5xsvMDxfLSEv/9EMW5qWSd8ohGf/TU7Vr6JGPFfd5zI//xD6d/049GShUfDQAeZgCZ2
/+Dq8cbSN+hkNcdkmnj8quVxiecXYSwvl+Ptn7/Yz52jy4uRJYBrDU0mVfnvP5YhnJp7swYISDGx
9XrYtYC8mQ0Z6bvpM6pMJbYIoAPD31+KvktlQO3NufEP2Tl0FhUD56qhqZHWT4qZCOZ4I2dWyp/+
/DPqxfaHC4rmhV1B+7i8n/owq8pAetZlczQUZ8RSNcsus+g4/vmr/It766Ks+cersGX9eG/51ESj
wWD4aASzc2V18wvmyepcQRz+Ty7dD5/np50JmlhSjwRzH5NCLbBtsveVNgHH5r+8vf6gyeFd4yvj
3Bd4ASa3nxNuYEo4fonB4NiMVs14aASshoYVPD66ul0QoSQUQScgCTrO0cSFCyLWDnY2LLQzY0jX
Daea6aQ/x8Dv0Zd99pIUv6UWBXAmw8Xi5V8XVEaneBXjTeNhIumalUGqhdKdCo7/BZkf3uwcT7ji
iXH0UAk9ML6xXnPPqk9OBDlnBCa8JUaUoHEdDFkvVXCYMtZz7s1uHDK7NspNXsHAGlvG0sPASEgR
mL4bLK96Aq8gz2awTp/biF0ewhXv3RW8Sibrq8nvR0TAmE7q3SIL89csx8yR9rwfw6IMLtERb/OR
6Pc6iBuEOmtNq146bojeR6trVYEStrWH4OBGHQHxZjTvslbhVOlAApUmn24t2bjKzBtCb6gsDnxs
LgkhwShMeQRU3iz2Q8LIIxzho5+hGzLM7tb6SpgE0PuUSNQ3pUEUhmmRWDk6V3Mssk+xXxcv7gQV
q+2R1LRuab1GfHat70Ao0ZSS+Bc3GtEYJB5QzNC2F+51AKd02gzZFS8MzZwr3yBxnebb8Cni0lwl
WdvcuSr7ajJlDVXmWq+ln36d+yl6QrJbM2jR7x5wzdVSWMTjdIA/NPgC+P891rP5MZtROLCjD2Sd
kko8xoVNm8ZNE7C8qjqnMS3dDUC99Da2m+Auc+Pqq2sE4lbUGRdRFU6FwHDiOHdZ9kUfS5LFItJw
XC4ZnmA+pkqycJXJQsu9wWe7agVQ7KX5p2DViq52QgHrJHSJwL/VK4mhnVsc0soyGzAQYxOAIojG
j0nU0Cu2BKzQEGysbu6bVQczKV1ffQLcn2fq6q+0J2sweDEwqIGdkyK6PcpMBC81utdnu6pZP+gr
nDSEbT7msPWSsQZzSkesmxt7EwQ6QmKI5tzZzFYTM2mOc0NT5mhzth23nTRXg34Yj7h1CXygLvj9
iKaYmuRlwII/HuCrZO/BZEESrLiPXK+GNZIGY3HomUA+Tl0wflzx3hwQXAzFfjI6C1ATNuuVIwSj
rk3Xx0i3QdOS8RFoExeSmJM0tBSqmJz+wwhI4g2jmwMSrWAPRRuCe06RJeWaEtwjaTRGSC4x/Msk
zj+16NXOcxRXO07JVsiM7yuA0gDyk2ufeSOEOcTlsjUWHVGYlG5yG4NH2Km4CKDl8A0pm0efstnV
dALZ1kmC6CkbO9xuCcPY36omcI4Qj7VaI3HXa8RMH5t+GQ8MnnTjWrEQ1smvzmQb0y9P203LETvs
RQEqO/5tUED9kn5+4vRyHOrxV8aa6bmkpwLVs3FxwPveQ6K4KUGTzTsNg7gZB2xHMaC/vfQHRDCN
l78yXluvzGDelyuxffE6Y6Arsb8RBJvqwfpQsKjZFRn6aKJ3xTjvzqao3LcGd32uGPqNY8O8tM+W
3dqxu5UTkEWhn7uN5HNbZfaOjMO/8+H0vxdz7z/YoxYuxoyUyMGwz7NiRTFMjj5pvV9oFtABx4qP
7/QrtxFq7OAOENL0uTc6KHWxxpAlMvcfhNsRumsW747DRtl17B/MBT2omDPszA4KbOS1yLMcW/kP
Eaa5azEpdrJLpaWCrj0UZomIGlkcUBNVb13C37ZdjYww1YJ2S4jpc+JUJw6q1SYOepMVbOJ7SIs7
uxnqfTLZPl9C2dz1ra6ra0RYhWhYTBDbVLophQRxytVBrDdtS1cJ0r/ZdYmQehtynMDmxG416jXi
MJSDBjngdHOYfY4LdghvopLYGMbg3Gaxs++x44Zj3VmhA9scdV6t5f3YldEfBHerF1V44bwulMT/
hopvGESeiUgo5mnwzGE1Cn23qs7RqsqHXrH3GDG7x0TKQZWPJdc8qNXezhziEUgDvrUjy/w1EGq4
AtZCPVqrOz/vcU26JjwotFoH0liMm6FL7+zUHj8SktnDAMdogcXiNTXt6dXPSc3yFyRCchXOcQ3S
dVclbXnXGF10X+RvHkkNDGaTr3UMaUoO6Qfu55duNOOj5dfGLonLNqSx1NzJBcAbj8X4wOb+q+HU
kIU8HnoXkZaRJsVLW7HzdhU7jln64jk1RcPpnq+0+bbJurInP4LvYM/Za9IgBg3akJCnUZuqY4l/
uDtUMGAskTTTZsDmjK0arBeCNw55ZNNbWVCG2DPQaU7gZDZkg0E/QkvVgT9umU1DoUqhKcftYKJD
mlo6CqX1oS+t8gxJoTzX3mA2IIFVe7aLXuHlKXGTbxmq1557tUzWXAIbYUjC/lfSBnlsrQkZvEkC
kXGQxA0nZ+ZA+CY3RJSO/lmOCN43katQIofU4p0CzBN0HuKQDOCdD1nvt8Zx0demsXeaUSRgvF6C
rqe6ccxd28/s64vv5QtM624Y7iuXDk2XSRVA+/PxDAwQxTAA2UrAmOhF/8lHCjCAsyyepsyeUecK
EFm6uCZQuQFvfq6KLN+mjfmr9NWxwXsKlssm0MMxEqSJ3F9sHOOD42TGjUAQmG0Hj/w3Q1rLgfvU
AnGW9fSuCn84Wq0adsCs3vPEyXcekVs7ywTaXnut+FgO1nyreEYjn4o7GMnSUgZ6B3u95XaNP8eF
JzApi97YFN4cUFoaximdHdPfgwxgf0PNx6YfU51wWsKRAUkde1TDBz4iKSDXyF+c8S9yz/4wYyY1
xuTsD1zBYRxATM3vK+wexqmkUVQcWx6gW5DM480QKxMObUedMFBa3i62JuZbeE8O+X+xdybLdSPZ
lv2VspojDY07mkFNLm5PUmxFSprApJCEvoc7mq+vBaYin0TqUZY5zkEoIjOCxL1oHH7O2XvtoEP5
2dkSyVEJv9wK/lSovRx6PX8eOgQWgTVrsfuiyPViovOQDIL3KC067vNFl7OmElTwuSrUXYTnYv92
ifGqMgyATVAaCvEcCv2SmtcLLct4bIqjpt9+XUUKmVDF67iqkvoCTHZ9evt41quaZj2gJ7H2kXHp
OP6LyqnCbpYLtJcsKC1wHFaJepv2FXDrrCs/DwYOurwHuepiIb55fu2M9YL2L0HysE/QfYZRjo6y
Xlp9mHre629/Pud3nw9GIhl4JKDQSXpRvTbrMN8XKj8mZSnOSvfl99pZIbYjmCmz3MSCzXZRFDxI
SYbejtYzxWzOJ24AOGBlLT+zlanOvo2jbrapPFH1M1IsMFZdCDtlaNpl3WXu0vwc9KpkH1Qkj3HE
quxMFK47gdTv3iEf8DPyTQQMAX8cfMPybgke5wUczVPxuAIOPj2/FVE8YVgYl9xO/nAurPVa/FLl
cq3wd9CkJRU2oJ3669MRo0LDP93nx8FFPi2Nvt4MUxaHoyM+kERgHA22jSCbE3svO0SF8P3Ob1+O
V3V2gGXTtyUfBOuJ/VKFMszu6DaooDGiz8ReG3F9AdLiT8vAq44FR6FRQQIi2BXkCi+uuUqVjtyq
To+uYPOMj9BAluAOWLcD6gw3r6EcZhQPJDzpD29/Qfv1OWaLQkCVvzpbkSS8ODbMKaG7YkyOoh/j
6IhwLLg0oij4VCq2xj34nvk6MBDgV2J+zIO5/Q7leNzhU5dxOBA5l67rLcwmaFa+s4uHhu2kQKPE
/ju4JMm7/9pGsEZOBmHa8T/bBv/tV/+hXw0ZZW2p/u/96n0Bxf4r3f9/WqdPX//f//3xMz861XiZ
+RVMik1aVvZ6+f/Vqfa9f9Cz5YEjcpgm8RpM9nen2rGYW6+JighXHJiqDs/Lj7m1Lf4heUTWdZWh
KI23fyvO7OUTEdD3EHDsaKPzj69EMvE4mQsEdYWXVsVDiE6bF7CwqbeEwtW78WRXsYZRFG2DBIHM
T+fqz91rxFUIz3y61gTCY916+dS3LS4CDTLuMCpb77wZR6uVsjGbvbQ8/geHCnyifrF1c+rWE/FT
+xr2ibasUg4HYZFiXtjWSOmEyNUB1fwffCtOZUDLkG4sAqRfD7VYU97MQgzEyUzpAXx0u2WPx+wX
xP0f3rJoKH5euJ9P4BrPLEx4EZCcXnwrUGb0oiQnMKDSwZBk32JGdr9P2t3ij8mgkzm8eqPV4mqi
8n77lL5Ys38cfF3KuItBXL34nsOURBHl2HAgWgjjTjYlIK3hPL19lBfvaY4ibe5LjwBluAOvgrL7
2Hd63Ubq0AUEWXBvIsffyKn19C5DUvanZOgXG7Pnw1k8W2wSbW6TlxszCXrDSUAKHuIZ1FGSd988
x/7ux0QcW0V54UZgod7+gq9Po7TXlv06KhLs0V5slGAZZQj5aoXJRMqwwlzOxQrq3dtHWS/GT6/4
5++FxpOwcSZT7DnX0/zT/Y/hy6oA+qiDk+p54xjGZWxQNpJ+GE4mMZhvH+13Z/Hno724NbCLxi1S
Y3XwsZUw7KCDpvE8N1mOGw6vARb7/Mvbh3yZbPz8DX2PPvqqm+SGZN3++RvOSe7648hjZyWuuBa1
KB5jU0XE7y7+UUH826oWk/3skyUi+q/uYPrnRjpHBTP3oFWgd0yXx003es1f0+QYpxlTzcaOhvYe
gAvFTAJgLG+XPyxM1m+u/zpTM5ErEin56o7z+9i164HHKB2VWEf2Y+5tpknqnWE4JpkKIP0bvx4J
iMqbnV1M4pO5eNONQrjxzhsWh3F5HFyzY/zx1v9fJZTytx+N9Xl9wiV/rf/+p5smCwo3R8Q+wOBM
duBt5DbtkilsfXfY9W3cvwe4lIXmCGJ6i1aRvl3FlrePSg1IYiIdQ0ONzEWfbdqZ4CPHaqJtVPnm
BgLafBEru3tnu4txWnKaquQYD9vRIzmppV/2qGgLPg7aB/XqENLVCcPbO46NUcnp/J2qp/OQo+0Z
jUKFQySDzVTIC9pT7xVtd5C1M3s5Z6GH7KCFGY3hGmvNcmQ3u2zoxdOrJq3g0kxm88noKDEQ+VBx
ELqcz87d4KO4Cbx43RAnwzW/udq/fbe+fkAA/LEx4KkXICtfymWnPpZKjutF7xPUFSoJGQ6fMNk/
qCVa05lK699+JDmiZLFGtoaH+9VMGsOLjz1jOHQRDp5e7ArQHoSKXHYOiTl54H54+xu+Xrd9CdjF
Y7sb4NZ83g//dO+wKdUV12Y4ZHPRbGxa0CeUrs6OgIB5+/ahXt+mWMyxFpnMmkyHYunX2zRWEvGG
rnkL+gwwaqT+p3pU3h9O4G+PApORbQr1LOfw16MwbTFKZt+87tyOUMMWoucRDr1/8/aXsdZWxK8r
Nd+GKTHV0Kqjli+Ok6cGZXBDmMeEE3pbW322d6cyRkBU1RsR9R5bCm58E/PSufOfOjs+1CJP/7Qs
Ob/5GGxhLAn3AqHPSwV629ZiSbXXE8dZeLuxDYp9NGbDXoxD6oc4scTJqqYASHX9rahH7y4fsvGA
zExflcvinGVOZ/btU7Nihl6dGma+ZACTI8Ce9cVrBSicYUSJ0x+qWFWwxuUuMNUIJ35o30V9g3TM
w+VbSB7looUxrGgJhy5TnW3gV/XWqwikBAryLvcnkNXjJ5Je7LBNh+Z+rmgbY4OQR+je47mai3eG
CeTxP/kCa/1HYxD96DOV86eHIrK6oMTwx0lN5ru4IyxXjSJ+n7CK4a70sm3UW2ZYeu7AG6srz3Oy
fPZT76Hv3OCkmojURr/TK6gruK0Xr37wxfKNiNbq7DAj2Y8NiSdIE7HhZsxqOpwkf/gGL1sFvGX9
tWD51zd4cXcSIcsHruf+gNMtpqcdVOcBJxiCOtjFacciD9Bjk2UmxvqZOJKGfKy3T+JL/fyPj4B3
WfIwwo968bgThSvGWaqecU8yAAgofPmFbdWNh5ByUwTm17rQ05NHO/mvviP0ScdhBjMF6kxSwXaB
5W/2jBtwfWCbtsZy49mqYVhkmodJZlkostj6NuPcZan07j0n30kzo2loBE+NnwGD1tK8NCSJa0tN
CIM2792ZA8VMksJmDHr5h3P+eutG3jV4DcEOAWTsWpD+/BamB+7lUcaC0GbFUxUdPJ0VW2PBPIUP
yfnDPvE3yzYhHois2dfzi1/1CTH5VB2LzgEs/vcg9ZkwWTqDyrAEfzjSWpu8WOc4EgiQQAjEFS8b
IgzMFQRQyZ3UxQ+55cRPGUnBxaacqSbknBfFxnQN/xy51p8aXr95+zJbBGjiOLyY2Hj/ekaHOAXW
l5n9QXnzx2jwbyavvYME9L3whi+UvO727Vv2Zft5vWVxetgBOUIU3O7LNT3QRj+lKbcsZXh1pxz2
PTNxfoAbdOjo5RuT/Ic6LaZtPDdsboSfEsgVd1uT3crbH+W3NxPCON4sNMHMl6/lVA1aJiSMHkaf
AAKzIVKABFEEvGkdh4y1v799uN+8NAENk60UAHaiHfxixXaDLF9Vm1zkuZsOcWNF4aL85A814m/P
r0UngzuJ0/tK94QPPQbg3/QHauQu9PVE/ARsidCNfOM09g5PpxaKoXELe5uU7ZBuQLGbtEE2BQCn
t7/z66IctRdVIUU5jjbmDb/eXSMN4CXpIZkyb0VVHHvxvu+Wq1mTOEG4JVCOvqwOiTfYAEWV+YfH
6mXj/fleYzfEyWbfjkvhxeGHWEeEd5ndYbZE8qXxOkiqI2j/6z61yGQa3RppTa34BUyIVlqFdlsG
MGbWkEpQtt4aXGLM4xV8F2Bb9jBAdCeCuP/69ln6zULjY4GC/od71nrVi4VEn86yctsDvBWSW+l9
7wSc4x17+fQPp+Q3h6KvLDzUnbTh/Je9Hzi8fdN2XnvA4Fx+F0Ri3OIxYthvuOZ/8LXYg0phumtL
7dWq1lTNMjQ+BDdpp91tgCMF67UXXYBuoIv4r0bjzT9Xyp+Nm79ZxDgSbRG2iOjgXnYq7CWKs1px
pBQYyjYi0Pe+jFubUR3BquZUAuCusVy/fdDfnkrqa+xaLsbR4MXzDFS5GoJEtocZaUtYSuYyKS7q
bWfa/R8OxWTu9RuCnYa5CsgYDbNi/fog+bmoFeIubhGxGmjdmaykME3ESMRNGVVF6HZk9yBTGoqw
dfRo7KkciZNbJs8pb4Ep8nClDj3GE/rw4tFuNJiaDjeH2jbFmvVLOnzymc67cZVDser3cVIwAOor
C+1FxVciJBNan78NtGQoNTqmA8kU//EBC7QHwBa2XLaJIb09uMrGqleISUIBtMrJ3TlBk9iYkiFk
fCNmQsD8bqhgkouJ5I+ICMW8S973YKbmU1HRXTsk2BHEzjAb61wSvGgcADTr/p0kHZmE9EHN0a2L
CqXa87+NcV+OHZloGyWCHPtGrkV85XtEGhFK7NTZXsm2uMc+4ZLWWhn10epyFBlz3EFnDpL0sezx
TW4mBfbgROB7DMpdEb25n3MMHjvI7YiVMk05mYYumTuogcAdkEyloStvaw3V+wJQZWTSdygb6A+l
XDdXKaLrzyjx6Jd4+IHCxRd1d49xgviMekCqckN4or6vUIZiDDHawLsz6xIZv5p1rE5sYiciRyAJ
7wn5dZsN/DyiPntwD1AWeUXhalzbfybyuXzT9tJ/j9e8CKeihCTQi0RbG9wgaGF8dUufd6+0bJ6i
xi4+ALIx74bKHTcRCKSjMWcFw/jgGiENPMR+PyVedRd5NFEFjuN8wVFpixwUXkAAa6z02dHzGNpN
/znLXfh+ClSdyiZnXzrOVwHJcaerueczdN7B7UdzF4jUJbUTUj475mWTVQHxWKKZvoBNGrdCkbhY
efrz0rryqJ1p2eiJYKaUiR/UZsyq7Y0MSvAyJgzc3CFyWJmpdeGDpLlyRq4H1QLhICCfpsWRTMws
mNHo85J5ik6EleXhlOWKTQWpQHhJ5bbvya0FSnZqB1KGU8AQ/JFfPwdGQkuAWT3Z28XM291EnsYm
Q8SGhiYnk5fIxJQrewPj5q40kmlnjT4JtmixIB8OCsACSMWFretdFBfNp8onFhbcFlPRAZ7jZA4d
GryWAGggbFufhvXBq2t56shP2XhVNJ0cM4X6P3s4WSZ9ti0crLKx9rmcP5Smaj9UaXT0pLhP1fxB
TlG1G82ARp2KPpQuSao8gaV/AmNf7bGvkKwmjYccwP+5jxxsUHHt70zGm1yHdiEnDu5hQt1wl3aG
vmnjzr/rEdRtSB+/HGYo68W0kFhuVN8QmKGrdwbyXbDeHavS199FPyjQ5SMsRZSb6bCQylG31eJQ
mttmB7CHCJbhgYh7rE42N89Tib+bZOuWOoKXKYsEqVDjR4Do+bt25C7L5qgCXGadTIUMEIh1vXet
xb/gH+rdxAOxi6Qt5/7Sn8d47D/OSef1BKXY4J1xn/V299EASm9mMd55w+YzHzzwL38RU4xY38kR
Rm5Lv/PQuxET5V8ahjuQROr5sJILhovGmfasCUWrbtNjRzCs2Ax5VQCAKPVDQlf/xi4y+4GQ9jw9
wcgHWxCk7TtrtP19nYIk20wtzbgk7c0vrhmxn6S/28CrNYsLQsK6v+DTxe4OK24dZqNMnctp6t17
ofPoe0BzX4XsAkqK70ib22X2p/fMmcrvXYMhcTPDk/tUQbHbUqLJ6wAv3Mc0qMZtn/TzYWDH8uDP
gozWnt8zG8W0qwe7PT+LO9OpEidbOP0TXTjGIBnus/2gFXdCQrzOhyT227/aRuQ484z2g9fa6TFD
cV2QCD/k+3Q2+yf8WzP1YT2OW4CtJUEOS8/DASpKhrkp8i24PhkSPeicFOSkrUcLeUdVGnT7nLqp
PJYNhnKIWrF+bKMxXna+TC2fYIUxIgfdFC054YwGUbol5MEDIRnPcZAl9yZYj03tdcqGPDo0xmMV
rGgI/NdBcoFQmI/q5vqRKB81XsVRFF+nPjqE2myWq3rw/Utcl/xWB9aYMFP3Xg+2XJBxee3ZxQl3
nY1984nWnb2jcSavGei37q6C/Q+SZiLvuZ5EefDAq14XRaO9NTxWXvMQtTxUXF2a8MSOlYG49pKk
+dLpuLsVS2c99NjXn9Isnw/LXM0HP+GkGp2YLwhvbm8b2TVf5FphhpW7AHrJW+BanNn0CMGGX2uA
a7M60Z6Bj4Ej033zZZib7oNOOK8LQPq/UKcilFlUwmltqzI6x3QjDioY+q8AQOS1IB5q3GgE1ddT
KlFdjG5Zzl+hHQvy4BsbSQNOshFq1yVBknaDDg+hgwFwapXfAXJjhVJRT64y1vPGIl88laRQN25C
ZoJU9Sc3dvPtoBLSH2xjASWofTaRUjk2M3m/Pc+dGW1jQ+mLDvjfUQTe9N43MtbFOEqPTsNPN6YR
X6ugdbEG+pIdeIXb+Fo4bXEi9wI2AxaOPNtiFyZxvhz4DyId+CBdx2LYZkuDBm/hOaeNVfVP80zT
2vd0/9WLBY7faC5OVjesd7kixpGZiy3vU1KTH0U9KA9RPR+SCN/8zh+65rOTJe493J4WSVk1Jtez
W1bWphdV96EAEnPju716NJspv4MwJzApI5YmyhCJnNAcKCfNlY4dWD82GQkJb5w1dCLzjRkb83dz
QexiTEJWG5r20R2aVHGCEl9duoh079J6ye/Ysk/vA5OJzDJqyC9LR0t8Z8C4+O41tPmwGsHP3NBv
6TsAssYIbN6ovYqVnGDGkNyY6E4klFybRvXtfCq1dhO+O3fSYrQdSy9iD71lzUquMfpC9Sqtpb4x
nIwmLhJErrXZ+2Rtuw4xh2HQD99r36Bm0mYJ1L8cEWLUmfUo4mbc6rEnRkZnSoU8eu0tq8XyvbZh
E4WuXc152GVSfbN9tUiumce93zScFpc3eX8wyYLpNrjPrIeFMJ27YDBZzTxXf5sav70doorGf2s3
7wY9Nx+nLGpvrcGPryMXlf4QIPtHB+ScWMdgxzw7HxBwD09tmlYmZlW/Z40HVyRP9Vxz8khPvaIm
jvaNijoWMdf26JsOjmIg7PifIDoM7yIYcyQDFvr4zNhreW1eOrA0kYgDorx5lm42lejfd43GXrEk
34e4bvZN3zTQgXTjfJEBClnRgGVoEJFtbWeqQqkd92BxvjZMNAVZYt2qfnLK+c4qu+nmmYxaEdj6
aBcx3Eqjvh8CcaU9lsRpDfqOhq7bjirI3rX0f0yVaNJUmo7D5u61OZZQJT1Ueu6qxp3M1LiaXANN
G5nB95CI6lOAhStm0cV3jAgbxYwlzZNMh7Oe52Kb8mxemfHYXVaxV53jpJo3bPXZAgaM/2ihfg5k
0p5yrwJFWGvnK8mJ5zY1LZY0nz+cvt1VrtWQiSAuiBcXT+y314yNqf4SjOucqR5gKBn2qY0wsIRt
woZUZ/X8RJp1fGeS70bqaHN066LdBqNBlnra1kd/XD7T/ys/5qW3EL5RU1rZBgCazKXCCb15FiQk
5Hl/yg0T8XJkmNd5KZp9rxCcJZZqtuxQxxuBUvSAt7i/V63hstQF8Z3qOYiSkXejTHzTNKZnqFUg
DIk5dR9xJhfHNPUeoUmTUa3jhH0gW7lNmc71pk7H5Cr1adwQa36KnMX6kpjRuNe+YR4G21q2fqqc
7ah5GPsmGUAE0SqM59m9YHMhnhD+Hyo51XseJxZgVKbLJnbb4BAUQfBd58p+mhphvQvKYEG1UIqH
hpDxcGIPu5esXRdl1BePkGeQxWmuEgz1qd177As33dAB75im5tvCqMkGRoqMu8UKfp+iRMWIMlVA
cxpo3xtRZn04NVkXMkDYBMuAJQjWe2iLOPsMFSQ/x2N1JJq9yDZSGFDFsul2wQ4ypEa551Hcpw6O
ZcwmgCEx2bwrhVzBAXWYTmRW5iyBGTbmIb3zTWLp89LxL/o5ZfUyk10COmmTk/10XTayrsNkDID9
Y+w+zXON5BjWVcUezch54DAQNfGUXReZA/GzzRYy1bsOyzsozozHiBmavgJxlX0obeEeyFGoeOVM
AG3apaGloVJjulnDMS8Jccmo6jydYofosvwcjKl5h+T23GXedIzIJNJ+n18VXOWLvho9Vv0ahCAD
nhVHNVzS9yWJF+CBNRnBBxS+G+ocWNIYtCGwLGHbuDrMvArFs8ZZ8GGaCQGvbe+Ltbjfoq5uP7Fj
LUgsKWsWrd547xXS2DtaQXQCSXc7u+xYirmzGHoHwxLGU5Q0bIemo7bxKZ0Npx7FVntm7x0JtofJ
UAm3vjbIiVpZNV59TfsGULrtZ2jFFVpN3DiWzD6VJfB7ZJnlLZxVgG3PaNEsGUHe9GjrK2CqaOXM
BcYGqWPXLSqAs+yy+n4GjzV+6NjxcN1SipwSRyhvCQNEa9EAlV1WqCxvS3pnS2ERzR7TkCQ+ObUf
2B9TmeKvE+c4n+BF5/XwtVc9TQRMZOX3HBAkPDvIH5/MPrO+5AnwRaKgoC734KU+gSClCBdRSmJE
s4D4NGSD9cxedODtllxW90U7sTD0yTTWSKkxH+1FMNLRUFPC7ZHYig1OXRX1feIqLDZBXEefpCX5
maCZAADBe8zlFkIlt1HlzEO+RfRKUlaGnxr0ESotEu3tiYNmqaj6i3SRA3WjWWmLzN9mTOM9m1d+
82L4ExafkfYjfMtgNg7GvG4BBiakcPVXd1KWmORZueBOFWBil6sERstzSepSeO46jdI6VunqCYkl
Nii1uuxU6+AZGoWDJvL5ZEpNRugGH6iVhguaXNx/QNHAeMeEEgAWJyO7dXvCFZ6bAqi+q3uJfqw6
FGlGuwdlAeTUKp/yY2PRBbq2W7na4eQiL4jtqe/liKKCS8i8NRyjlu+Xe5J+SNeg/L/oUTHoQwmJ
MrkK9KC/a5fe6EbZskmuXMNKHqAE2QfcD9VTiej6NifaMgobIMcP4BP7+TjRho+uhVptDraGEkGr
XfCpUxhZVHnzVBnM/yCJh1wTnl16/wmmTEdwFjXcyYFFAjxVSvWSbviwYJB63X9Lsz7DjITvlQFG
QMzYwcxJkw4LMhTY73I5IUbQ/zuP+H/MDfchOzqZiCY7mW5HE6VjtpKxuKQSOSn6fYufNXh/haWC
YLipfIWsyl6mpbhOtGOG7bqFLLzKHjYF2sD3VoYZpy1q88xMujuOpXJuy9ifLtEypY/LkozvR1vo
f7bV/6tB/YMG1aatSBv2X63h37CT9OdfJag/fuSHBJXhPRpUwmwCNKiA5Uyatn+Tk9b5z//QERBH
Oh4bQSEhK1jMNX5oTh2JHJVpKx4KnLz+ilH6N9hJKLp/bewit6d0XH3qDqpT+9VUKBnEpKuuca48
5AyP8ygkqWSWQXjuUpjbOcHTup2a+ozqsLU2tdXqnbnE/W6EInlQdt9eyshU9geZ0EWpiSwn23si
QY/+XAtqRVFwPjpa6A9DjkdoiGcKrWbmEQm0D0KoGbJhO7lJhftxnC3mcT2Afh3payivUFfxZ45Y
WBZ6vOyVu3Gfgqw7el0Gcr7L8U96pEgfAIs19aZJgACFFKEkomG4mW7ETIjMPpn8MT4GwloUQPgM
668qsNcUc55/bT2jvU5jqSn4cR5fR6A/4w2ZLHz3silnEKpTmnts4ztBPW4pgh3hm/BvnV429ln5
8XzT0oSfTzFO0mxLgTsZZ58PCIs8WlhKgZ+Uzi0pAvVtwDj7bslyfd3CAG4yjxpyTOi5hlFfo3sa
O++45s60IZZlgIPpNEw3EKHoKmPknYbmysnt90PTDN5CtYxte2iPkSVTdSgjO3a8gw8iBtRll5qL
uZ2ysqvMMK/86Z3jLRSTIRJ24yR6q8bc28Rt4oYZI7yqynepD0cfQE2DIM+5I54EzhGSFHJGZBrp
6V0OSDqIdkCeuoCtY0zSEqgY+lxq5f4xrzSSDHanNRt70u8s7HeyHxw67a3CdQoA2dDJNoaw7tXA
Uin68dYnRbRtRa/XGwdBGBxUueyNKcM0mpfuWOgzEy/VmO+sucwGp8Pf2tPlwgQ+2lR/H2KCQ+3l
I0AaWuRfhxFYf7mR+cJG7fb5Kf7vgvfHBe9Z4/DWgjf+n6tvU/pX/bPuHsXuOmr9e9EzV/SboBEF
sYS43J8XPZOYXemgALAwnCCIYz38O7LE44cQ5wSrsASh0TpU+3sNtAg6gVXIIAq8gA2z9N9ZA19K
KxlqcXjp4+ZnNQU6/0L125LOuowgOS87W6XzZ+Sqsudd7A1iZ4J5rQIqt27M5mMK/rE02FdTRnar
Za46QhY3DyRWz187J1ZQs8xG0u6f9XIx4ST81naFtwV65XZLC5echhVUBAjgs7iHp7r4FMda2cwy
vvJSp49mzrHvSYYeS5YE1xTUg3era6UtB9IqTaL53nlGUbgjA+2PhTNSMmwWYbD/7ZLarMpzykQK
aZJHiL0mfxOQQrzAEk4uXQ0zyr9PbG+pCUQzfdwOO+ZcA67NDCRo/0BLw7V2PuizwnxKWwSt6lA1
2rfxPZplZV7gCsrVbjHbvxIo0XuvbeYbaReVFy7zmPGj7mwsYG9ML7367wNYDekw//EBZAvw5o7j
OTdo+5mtI0Pr/7G+rNYtfvDHIxiQ/7MqlrjBkUuyjWRD8fe+Y43HRksZIDXyPf72P4+geM7Ahsgj
UAeZaEYQ5/x4BIX8x7MhhkE+GsyVi/vvPILM/3/Zhgg/8AQSCbDHNk+ieCWsEoHf9LiR7csFjVC8
oMWN5yEi59lEhNRfGYMgGKTkhUmPV+II94WzfCTrxLVCO7WOvW6MS16iaje3NAniua0xXCz9VR1X
R4a86ozz0duKInAvalUZ921FTDQRP8YFEso1s7mkMQ/67H3mB0NF7E9GTl7T1puyJ+vW7dkw8Pus
vU2ATkXgWuQcshaKGp+b2E4ZH/OUSsQpuzMaK0Z/bXQ7Lu31hLptJeLS9GisY9s3MDIAOML4cM+W
QIGt8mCbxO1XJa2RIWbTh6XushAh8HwVdXG8Gwde5NrkgWNI3ha9sQOEDU6FcIwDIxGq79g+sPWo
noJZZ7u+IeZuKZAUT911l89MsaEdfAYcSXKNVxIcIZvu6JQuxy8JveVMCQjufgDiSaV3XpzU29Ky
FiJv7IAG9bwG5TYaA3123c0BBUifLztYJRbVV4BgyWwcNJDSIY1nFbcgMKLjX/Rn2PlXiQWpG4r4
XWCW2Oci7xCUGKIZlm2iwmakBFwqJKHZ3NqRCTU3Q92SzI9y0HOoiU7ekVk70OBnRo+VMw47aTC9
8tWXsifpdprKc4M+4KLpkJY6ZGUjw9wbadHs5dJWW5UDv09pVm1a6R6DKDgPc22Gfk6QY7pExuPs
EAdBAIAkwJY4X0dN054mVLAxdDmfbJjTD15Gwndv+XrreWO77ydL7oHYQXmfTLGtMOJspI8fXzGH
blFD7wKILQ1NtAvapSciICjemM9sVd9hcgJBnziIoYMWyHwB+C/P2oe6dx/9abnMbNo+MYHHe6Mi
hMAyl+TgNeXnhS5KxqD4kNVRR07RWO3MIDPOGCW/CTJ2toMO5JZ74qEgftYduSWYJ94GdQadJM7n
NaQEdAGOMu1bSyj6wtxYgzy1ZGZ+mim44Xr0F5ORf1lmMe2mxG92WcrbTlaIs5alApJQcC+A62y3
XtyIY7IQ4oxqdoJTwf9HJ/2D0Q/liumJtgTVIjWt5xb+BVewdugdumxE95GTve9sN76qzKTcO/6X
FSZxnmKvDWXjGg+FsMo+VG4itl6RpneU/OBaIC0QEpHMh4aY8Ad4o0RmekF+t3i+YI6+XPVMyPek
jI+rKcLdL2Dqt7iYvF01AU8ZbMO8SXn5UrTk5c5iuhAqmdvbZHDI2vQy92QxRwnT2NdH245Pg9T2
BaU6AjXe8u9XAcde+egDbcIoQjeGYSHHst2YsgZLLTPzPbZ/czMY9C1KAAgr4ccLA0WSPKCW6j43
nPkmapR5toZ+pBMEC4i0KSNPdm7jj9tpKN1QFWzAHRhrez6quvSMCpyMa1xijy0Ode6+I6rjS8os
Bf4p7H7dQihQvja23sL5BLQETymhW4r66DuNO59U6FqeVwjtJnOHe9NPTxDM3bO/AGsQnbzDOtUy
uXfqXRJMjPDGwt0KMRFq2gZ/gZa5S2mFkeV0U6gKiUeWWoc5Nb6VYpn3RUd++OBdpiP/fe9VhxEx
ENulqqITZnQh45VmO0dAmxPU4xtLpJ9bQCeb2Cfzp7ano6fpGRY5G5TRV0OITGze2WmNcKlquaVi
t7uabW+vSvtz0K5Bh2nmhBp66n1k4/spvQCJirExedSIrG6/6Z5iikzW6B2NQ+dgFsTOEwVPpGmB
kzGfm35Dg22dLpb+MXHIQS/sT67bX2axyE69nB5RgdPlT3EfF7PjnlB3VA9BoJ8KCs5t03jfXBhu
oY7SIaSL+mBb6sITQ/eu8e1zijYctmhdkMLlMj3sbooECglRkX4Yte33rlPmNg0ECJZF1QchsMDg
bcl2LfrtS3LDOlT9nQ+ghVxx0hw3vZN8CmY/eJjFfKzRI10sbqb22p7b/eAXJHL4HLFalgcqsvSG
OcxlZvESmoxoojAKeJ6tGMG5knJjlvJ+zS7bukObXsxtf2Ji29AiZgYfE0O0KRJeL9T47scinz6M
kVJHb/a+AnUjDC0ukr2yh/EwVZOxx8RIFEapQTQUmpmiB7EXeycffLxq2j4KB0meaxnd1dlS0x5I
9zjrGf+6gtlkYjwpclDh90xfnbSxWQuVOvl66VhrUkZoUeQeWX/Tc4Ki/BAzWtyNPpN91YGRJdbd
OaRoa/axNzp7G8ZIOInGOsRe9jTqVJ5ogz7MQ3/R5y1JgUb83TEa71xURbQGgyA1aVxrL2tkLZYo
zbPf0CKtBW/yhVV134Gx247+DDj3S0EfbXgv0iGCjxH76KKq48RkSKxDJkjM4+MA78pbE7LpxzP4
5u4r/esIM/4Ikishl4qHrM5K2TvH1kaWYSEVcO3ovaOg/UOlRn77/9k7r+W4sbTLPhEq4M0tkEhH
Jr1odIMQSRE48Ac4sE8/C6qumWrNdPf0/R/RHSGVSGYy4T6z99rIMGKnb7h7I51aGecy6TMT54Fx
I53CWzPONQ6uzhp7D2oHsjfPCeu8FBpKhLrt1q77n/L6z1L4P5XXrBtpVP91f0suSr/9r23FP1XX
f37fX8Zy/w+45zhG8f1uoFGXH/mP6jow/viTfGoyN/yrs+WPf3Wy+h88rpjvBaaNUdJz/qtO1vU3
zeffhPzw2H85QujTGOfZ+u+CY+EJpC/sZk8VwSgXXHPMU8ye5nCtWvhbKtOPSjo8GE1DsaggyqKw
qdfM+rqxm+XbSuKwJF6mZ27Dc4d+NDAWarQiMRlECUQ23qK1b2tbdDxb+hzu/1UivIUQ6L41Y8tQ
6wWvnk5AUcCybMnsubgZGe799PJNXsR+fN13SH76kCbTfcAY5LGnT+YDdlFWOh7vt7V42nsjeUeN
MzNsd+u5vuZtIlxIphqVRFCve0AnBSAuzTotqPcMcqVsDQhlSZDi0D0a8J0Ywm0xi6jHMLx/jqmV
uvspQI71rI/kkMXVkM4d4qtMc94yPQDQROxDoLKrRlkFxA8e8u10J01vyEIvZYJ4swZIU/ZNsRjp
w5Tq7l4vi0raoUgrgDpmT0NOYjID5JNhb1+ZGlngvc4kWNcHl8FXmGqFcEIX1VgRJUZPei/qvdXy
sbK6RgpVmUAvVMxoadJ30qLS29FbmpiomhJ1obdw4zZS6b+iClIa9u5phhIuvcPgrjvF38JGH7sP
mqPxxvNzvUcVlVrH0rUMaGBgH6cEFl5X3gd+UB6qrtIvlEMlzMF9241+Ho2lKxHKTHtpy5ahJlWS
o1qP4mbLvkafntyPLEq+Fa1TvOLWLEKvrLPIQolDBkvh/NRqgoz8XsFJpKqgOtaCPaFu4qT8wHrL
HW6oU0Z/QapWfUI6ps52ApPGMMoHqpfifpyJkiL5M/Ui4FIHzZjcc9/UpzlYnhiOjIjEg6B/dxok
L9WWKjtbljgVqQtYclLVlaeXPQ2QXUXZKspvzYhqTbIcOqRzE3y4KRvlsEu6/I4lovyRjoZD3h14
7Rset0iIFCFEZ+I7N62bvsk4+nY5TFKuz5ZZPuVaa765btqmLKqLD4HrGRQ/FxW5H/YeA6t9Qvs4
AuGdq1NnTT+TpPd/rKD44oAI6SUcs5Q+bCVPfhUYl7LJDot2ukLj6iCG6Uu2sSuQKBcqzbFL7YL8
OcO9IFsw3mb2iTeGV094ACZ1wshRnkCTBBGSYaY2GKpvrclpjoVVWVcThflN6YMqr9LWuQfmRMLg
2OavEknVG0e0xM04WFdDs5ZHFmZol1a7/GBh7yYRLad3Fp213km6sOuKJ96uEq0xhknrew9LrqoS
GpvFbcWaxcVfOuueFawLqodL4kjTmZCQ6QuxRcNbt4M/9NdjZ4mXudfnMbSWSb+0iDUvKivk0wBk
6lEItz1bBZBBbRbBG1vY/LkbXXWlnCbQ4nnw8jMm69XcG1VW3TmkP51a8I84CNDa63ngk8Q3Ol/O
2JHV7rnLy5ybqAED7VQXpD4oJ7mUpDzSa2d6OAWIBkjZhfbeXi2OvkRJYIVtYQ+fQz1Rl6C3POoI
GcLaaaGiGv146ERNPH2mY1ScXfneJoDsdTmJfWkDDXNre7rPG0eCqvGp2Do2cAkBk68DfMkPJzHG
ez6Q5HZu2uFl9RZjQ0BWO64TtWuqOT9OpZ0fWjt3gYcOTfGtFeTecNi5WjR6zsAr2k8LpegBGejc
Y5bWrXh2ZxrOqlN3njGCQKJhZZRvjhmhto75tUINoUJ2EwSyOlKgwERANxfjBQjrXTuq4MZszPTV
9Ln+VyeQ+9latJHho9Avrij0S6CK4IbkcfN+mceBB0W/EAXbbODFcr4t5YCYw+BCPQ9DChvN3lAl
yaTmk6D4PKMsqXepj16dD6O+DFLh4La41cAQvNJcJz+b0jaw6lUOKRHQrKNeustHlk9zxy/tdyIc
+jw/9ksv3wvXgyyPZoJnSRAnsjG/58MoTmXvoLy2hXgyurx/SD3l3ZhqgaM2yLUMh6WQ3/p6CG5m
x1svyBe1H6j1dJ5oxvRQim10wtXjXdfTtHwu6MoWmmQJj7J2prOWVuMBA+h4M6rOOptMK/a+kPJ5
cpz+bnaWZLfY4wrBYc7uebK1b24wNO++qr2vRWCCCF3FIikI0s+pmPPYFmsQotZEzekPV8vcOzvE
dirSGt5nFGi9dvIN4BPo38rxRwu8r0TVNln4KigSz2Vmy+eEXixuvLY5+U4lkshx8+Krtg3GEsEo
Xwixc93YbtLq3UpT/0AzlVwGI/GvRr9GcT2v3SkLfKhOhYm0xOT5xgpZlTfK1sGz+lV/KYxFxYPf
N2fZaDAMFbHLOSELN1OJno0AuuEF+TpU35aUVPT12uzTrkzDPdHD/vWqBctP3Rq2AKVB8LiG/Zte
lZPSnrLMcd/gbHHrIc/eDpsemc12026B9a1JEgOAaG69orZuhJ7U3JYgARd+ueAhSBz/4CnQP5wT
k4DxF2hwCI2siSAG+j8KtCOEpFo/YMqROZnWzqOfpn2IlNG6nhCzcRtczLtFkpOYJvVlO4BnWVqo
xxTKwaUWuyCX5gVYZH5KTbBTXVY3d01qWt88X43x7GnlHgu2g9mcMTmNOcZ5okN2hEr3O62x2tOy
6v2956T2h8o6RpSGIothmMbgEQlMu3kazL2eIckFc5zZUaW19l2RSNRP5jgH92Vae+Ss8pClJb/2
aTo57JWtX0hNvSjbnc+BMulchCaJrxGs/vGEBUdoGIhxkLNGPftMaCVLf9euZXtHyyuPAMLM42w5
dbRi+YimaQ3WA6Zn74VawHyaCYoBMYhv7cuvtOGtanxnnxTtK14VLyY5894yu549aqPj66VO6UER
IjsJc5VDYGw77eQiiBARVPBui+uW64cgSwtyu0imsznMO6fh8baQVsGpaff7Ki8cJiEMOQzBw3pw
CzvfT6jh850lV+qPmZvwDUsUuetl90wnXd2OyFDbKFl1+8DzDk8BkDhYvwhdNWF4R7Mp/VsMbTNP
BU+8UaC5faTlaG/kkhwHIqQJTCxIBvUMlE0nIiCNiDO7vJuadszgWLBwDMmEpnwd+yUm4WV6cLuO
yEoC3U6uvtS3yNBo60rL7Tg5Au+TwjeLYX2ZhwJDKDYfk2J6plKtmTXp0+Ool+k3vWjKb6gz/L2d
9qsdOQwCbhllBldr4VKtpE5y0r12gGyn59YmC+EJBqoyOUFFQ7JGkk9+zlUQyJD2UQyUmEFzrKSZ
9j8tANN9wIJULUBHQkv618mI3H1Wfnd2ykzes42yLrbdLTeB7Iwdqd5Ay1KJL6Ce1jil8H9dXf8q
t92n1AWtOZjiphaOwW9pn6vCM74LzzZDgtewciVkmoZe5b4a62ieFg2x7zhl1k4OWh+31vqDwJN3
sHT3fouzBi6VuyMoDXEVKs0Itct00C0NpgXCmpkW4UqURhWXefqNw2LtB6SzyHyDYWcRDM2cUdwy
07AuvWO/wcVIwo2qhKekKMlCxU3aViUfTDUFYVktTIYsxkMNyeEoR6W1mbH2WUqUuS/G22yxzWer
q8siQiFVRYTRdnt8bWa0avMK0BCh5NosijEA6nofhefKnOlt0cyZcFL0aBWI5iBxvFvUCTCb3Lq4
1Jx+P7Tei9FRJE+V6t1jC1z57BD0c8lYje/GdLJxWnU85vpMnETr+fulR1DXEvcXLTaEhJbM0xs0
kjzZi3y5Rf1d7nK/jMWqKvqEtlOR25LS9Leu9f/hUPzN4b0FdTFoRli/rVl8+kMax7/RDrLEJkdv
YBCYV5trQps9zGgrcgHsUwUWEL2WHy21VM0jWy92//7Ff3Mq/npxNkhsibDgIhT57cVXUXfusrbi
ZMxN97HmcMxaUWawdJnk/vuXYsX1WwNMP+Pz/637ZSzy20sJKXJ3zipeqjVlHXONLIxMMLz8/Pev
87vNefudsBTbyEYgphl4Z//5Ay0aRMBd4aUbCmLZg7e2T+7mOClroe4kTKXgegwyXXDQqx+kzdNR
T2ua3aJ53ZrrJOPd/fu39H8fYg8VD25yUGf0tL9bNAedsGxFl3EiVGq96FW3oD1mchWy9ULMR0Bx
9wFnmuNsdMmfzMj/0Uf8h/kRUXYchn89PmKFWP/8UIKh+d/HR39+2z+mR57xx7Z23aIXGdvA4Ps/
0yMCdKDOeOggWGcwKNqC+/4mEYOWAMyAKxoC4d8DdPQ/6OFBWJG84xmb3/+/2s3+ci//fahETs8W
JQog0PAA3P3OKXCIcwpcBplH9qXGzsxEGWdrHUSOUq+LW7z7OlSKtllVXA9QhovcpUuZl+JMSdtS
3/tP/ugXZ61UxWUeymvS5qEZau6NKTsLPrfGEyYfg2gZ7DlE8LjubavSdzJlW4oZiPkE1vgocIcg
8gLz/pc7TWfIzgzJL2JDEtWZGrymluqIoA1iknVd6ru86F9JnX4aCBEOJennEZ3HO/YEfVdWfHnB
Iy1qRq8jb7R7NXwEzyt2iTDHtBhXifesTfpDbhnvI3ZXvrd9LRsBpVsBrGo8Kh/XJOze7wlK35LN
21nFeidfXexSoep4UMLnt1jPQs6fEU/sRs07dZ1/IixXxUyXW3IgEoxKlcUUuvgyC431HYaWsPG7
fqcjjApLbB2hXaTf+BX4GHRi5xhW7oifJxaUkicaWxtCeGL24ZCZzTG3iaZoyrTcETzGvxb2/bZj
ibfvhDPvEyZAM7eajDhg6vVhW1oqdpSxEv/NYGgpx7jcdtQlkpErxwakW0+YqQbJG/pll0L6963o
N62whwcmaOqvpcYwIa2NyJ4sBcSbhdtbAHw6KTWDzyF4AgetYougE0QkIF2yKucA44vb5lUm07+g
f0r8pLiWGKSjVisZAa7IZikNLbiQeLQmx6M70ljGcpIICU99sWW/az1cisaC3nWE0dHpwdPkY4Q3
i80Nrzv3o+BNpXlhnyyNxHgjH/od3dF89iin47Hlu3XF15IedSN6o9jJpjdjbyRzwk3cmY+JE2so
K0oBx7nhfP4iNdAKEWX6+FfFO48Hjv3K3+hR2HobWr2blN9H3tjwPRWfUm8wIDI9jIC67IOo67vX
X8cbhS51VMlppSZ+3zTjlPECxpGNJMBvQFpJ5nT6xUXOWe3ytT7WPvwDnCrMRESUSrV8KzP+6vr5
O3Z9jv+MLW1k+38z8HF5NjF7K0d+klwn7K6T8+RX6wVndRsFXv/qQU+OXI8j7A+cTMTA3/z6MGAm
jKwn+VL2Ru9VM5kxM0lcambvxDYNAlzSPjkTzWI8II1Att9ODH86+EIWwsT9WpmEA5CvvavwLu2k
PvIe0qy/8nsN6IhrGteWxFwkFQmZhcdFuUwWu0QWX1CpOcvqzXlE+uHFN7lQLZ0bgT9mJXu8tMQ7
XHzp5Sjux4ymdLu8rHxdj7oxmPFsl/5uaDbh/YCimlSDfmdnAW6STK/xJsEOGo3tMix8mPjbsdUq
fn0twQFHuga3EE6BusUFaiEZj36d5b8G0k3bBYeeiVy8VGWwd62sBGLH6fzrBNjOcC7xe2Gv9cFa
OEMRqKvYpt2i8+TQqWGyuA44jebCVPGIYe9HS6b60SHel2KU16oHQzsyh+Lu5Yh3sfCHySi+GFiy
B7a4enTEH1FlqSAyayM5691QX3tCn2+c2WF0nr9rKTIwUgPr66QAEV96XBHDqmtH2HZYUVfHuF48
qFRsl/C6V1Z9rfUBr45BnHtv9aPuuTkYKzmOs30IshIjHo4dgj6mMUIP6kae0q1d1yGMk2bfnSZ3
i5mqodDOotKPegP8iCxObor0F3Eyceg0rwgOyWDeM+73D6uBBbVFEBq39jhGDk4scmN4C9OACoVL
hP7G5w6GxMf6895kBlRTvy7aUWBu0VLtiZ+d3TlMrnedY9+bS75gWNVYQapme+yQKrHIGReWKzh+
DSLdTOr1NdL/+WZLKApsEPpIRXnl7bNGCohxvOJHDgbH1a5dAjNnRU9PFctoxJEMuLXkDl8VMcSN
ZH6VyC/p8Z+rIY+56LEACe4nNn3L3ui6D1/XnJjA0TRqpPdcsVKhp8zutGm48Rqc3tbkp+dFzGxe
tLIvjZ07LHpsQlwEwzhr7oByZ/1Or7TNkakIXLLQNng//v783cybeWdQozsRFLUnJ6Vv6P2pzS9L
2g9nMZGdg5olARSTpAYKjVyXWFEaytEMa0wCVNsoU2/f/Zl4UMDDmX/lIKx2RiaCK6V2bpPhh4bZ
/ZOJ0oct6IzD1JqLL19a2upyl1hX5j7BPB0VZKp9UBGk2oadJq0IPxfXfE541i7lUbQzDT+5BHDk
tX1p4WG6gZXueye80311VMuqtNclxZiQDelY4lYILEikXYmMgp2UFDfO6JpLTABNoj3Q2BXnzHOf
/laK/X/0RNQ1WILohVwPV02wKVb/3hOVARGnMDFYeYtlOWyOSrGFdVi1/zR0DIIcxVVnY/T8D+3Q
70u6X69rU6SbyPg9S/9NbxrQmS4YyYejsTnPZ2YroSWKzxpVSDi3/zH967eO6Nerea6BHNAgW+93
+D/KVo3pYz2wHOME2SqBoEi0GOSs/ufv9T9NwH9oAizsTLS8/7oLePo5/+j/Xv//4zv+EmduMZmM
O6Bzun8pnf+3ONPdwOQm8DcDZNmvKv+vLbL7B7hS/mnj1OrghIES/WOrbDp/bLU/zb5OI/hL0vnf
eETsX1fC3zoA/HwOdrvA4xSCIMZr/fOVwoheG2XT6KdJmt3LqNl438rlw5/N8mY1NBlnGnfxuWrw
kE/+pe/b8ZVKVj62DVJLvevPAwlPofQZmQESguebWG5yGJucm28ttR+D5zVMVhudzC0/QVriOAy7
7mrPob6zbVGYVajVpeGdVqPzzRvyGfQGZI80qWe1Ym2sA/O1tr34bad7iJuxCbDDITtAAV8Cup3b
UFJSnTF2O3Wd/Fb6taJo8+qqNM6IoFxits0kULGHW67fZ5ir2rOy2cqioQJTpOuEei1LEAvKV+Ps
NYv5bHPjlQXJOkbjRIqMCv/gm97inNiXOnoSEinj5U/JouFyDg2vGOUua5zmR14n/mdKvIO3W81+
xsO8SbdHN8I2LvRHBvWkbiveQn8o5sa88nWL2+7ggptI8q1pmZQHIWmkmh7jlcUFAUNNTrXRYFVn
/FCFZW2pIwlcPiIv33kDLWIzLEsz6CniMQUjwcEa8os0a3oGc3rOG4GeVVHJGQQaHQsqNuw2VZq9
iFlMabywb2FGdoGydJVNw/DSp1WNbK2/syocj2E98hgYU/dDzclGg5neVta9EWoyMjxJBZyLZyZ5
m+DTyM9gtN5TZFOxxRDuEQk8YnuMMoeBj1QjZw2/ezsdei/z9j4GQjjaD+Mqnt3S/GqIGL9aCWgI
CYm4WTPp4ZNTb03Vn6uxqY+FEu3OE9Zupg4N+4UQsLYlfLCTKw/Bqgkpjp5BPgh8SRoP52r8Sdic
e6ncNbmbgsYNWVNqrC+IZOlRnRbLUBzs0SZfZx1vzdxySfoa5yg1kFTapJRfJ0PZXXxFmexhLDh5
jRD7egY5MGhphlNS+u8CMdWhGqns/Iwp7NwtS9xKR3tIQdMj60l/JlbS3DqaenSUIM0Mn+NBbytY
FKIVWz6ai5UY/QAUT0djLzmgA3Pgqbh2tu86M9gTL8+QOdOCw+hOPxunYOuZkSmYcO8Ii5TEgCiZ
xXtjwZ0fnZoBdNrRpOkVDVHDzhnF0xI5KxZ1kLFlbGi9CH1zfjIcSNFdWTxrZXJCCUrkHvQ2nova
Cxsw+KKsts6ZdIKIjYb4sgan+z6spLQbCtHmBEEbXDzKWKqc4ho953Dlulu5hahL7sDWal+NctE6
jjB4HQa5PgvdLh8B+SzVrB3NQh8eFmOcvMfSLto7RowVG/2kE5vyzt1bDYHbiZd4fWSUQ/7Uu5WK
lG6s6UFAGT3X4MSraLFAgew4sQoSvSf1MZRUK3oyjnf4jFjGjpwWAJJLI/QZWnxCodH1OPXs5Two
UR/Rv7FsOShOrRkRhIs1U/JuiafsJ/VlSJYiIQSZFjDwMGRfxIcHXGtTsPGNdCQkN3j4+jcG2tNI
kL0N98YYK/0qq4PqMAkf2KnUzINuEmIli+nkLbl7IImQu8RMPdvA7ogdfNqh1a5pqLfSipNgZfEJ
wQS39fo6G3bw7ImWnX+u/eCSeoFIQzmJHx6ZtjorTdo3mESLXVea+VWtiU+ECd1OmK14rrq8bBhd
OOICChpiVzWsjMVRht/JKvkmS7MAkEOSy3Vrl83ZCNQemu54TaZ9+4DJUXuEKO79MCtH7NIikMiM
ti52AOTQhNNMK5g09bxfyoW9coKYRSXU16lS6qbsSeLk59T7RtOpvrartrAT975aR2ufYA+ONVki
gUZsyPpTxGLpj5OhZyZ7VNQa0l/9cCFC5n6yljd6R+doj1Xw0Zms4mY7m8K+sMaj5atXd8mrUOi6
FpvWeLJLg0TRAapuqIxWfSWNbce5prQrYJHZ3h8HY1frcBPaZgY+lfrpPsE7HPb+ciMmv7hdNX28
LCKgkVoGzD31bIZzT4z6CLw2VtDlDlnAJEsHyxQFeQ73xYAAudGxIFhdgoG71mqhmQXHypmo5vqk
kDch3e4cutDpYSDoMqRLLaDaVSgDhyY4ynnG2S2DU4d8CWv9rEMRCaqPpW0wZGqWiughtR3rNbnL
qwbxFb6q/ikQOUp5Mujw2ZXBrlfyhCqHfDOt/SK34VslvCZeg2nY631LM7YEa6TZ9C1ZPSP+HOhu
tEJ+jsV6KVUyXBkzKNh1cmRUml59S8SVfm3OHNhaX9jmCaWfVge1vQaPnJkbJkLy7EXk06yEms/v
PBRoJk2s7reOdL+vK8KYGnB5nBXqu9kUxZUDWZkstboME2tawhZ11zXnQH/oBdCNqSi+BpdubW7X
72nLT4Vwwb0sBziCVsZIzHCEgciDHwlVa0wo1FV3R0+cRNlo9DeT7Y883HEAuHr6BqHgqw3kT0L3
yj3ZHQxxZvul6kDAV0Uvn0ufH7V2NpJSNFdf3WCbEYbvYocYDYpLP2V3OMbz+8Bs2pPum+v1CHl7
P3nF96FKGC+NXF3cpcYXAgB5YChrU7uQtpfOA8ZSn/u6K8p3swaBUZnkfg3YUPY5sq8I8VS978Hq
XJuGuUUPsUYcreW9zxKkRCgJUbLwHqasKGI9kP5zr5srcDqU9zxNN18C/G34L1PR8vZHVeRvXPaF
uqiJ9kZ6G33U0pdHyG0nt5ynSCuD9H5AzHrnkJr4hjL+0YF2EjFNvLHNpj9aeF2R3WZ5i3Q14YPO
wD9+o4fGbea4OOaVz9QjcaF4I23jSI/TsltltYS076iS08b8dNDyObuF44yGwGhuR2NVRx1G5NGb
Hf/7VPT626DPH3mbqNuVzWEej2M2HnMmB7dO5Y6xseasWnGdkGiAVyQKTLYsYeI4nBF69SD9wHmY
wIXpBESOGiWG2TKZxPTw1XeWD2Wxz1OOKSP3BuxK5x7a1nC4ZGpXIbvqg5UwXMb0uyW1HiGWg/lS
+jUZJflrj0/qvU4ZhU1Zsu7yBi26TK1PBMPOY+0K88NIcw3HhO2yntXEMJ/aicVuKIosx3kMrPFD
R5e1Q4XSP65TJ08JN0/Yrhqqmtq9W936CrmX8nYjj4P5aGhrzunsjt5nknqI2szeuw2UI16w8NgE
3Apnh1yvjAG5tVHbsPvfddKr4K5ZzUNn2R3LJz6KG+ZOPgGmScOym7Yz3a2dj11jnPvltvaxGKQo
aPaJNykWpGDIWt7XQXWudsidPKkOEj/GC3ez4oVH3PBaElT0WOQqOeq5J066M1HxJtI9y3rUMCGA
okTkjH33OTVFvhCdCbctWLPuTMPNBZEBX4rZ/wWogDoGANWM1Gm263bnjqmOu7Dv7hVJRC+6vw6f
TjuNRyQpwVWT5+qWsMLuW2M5HerDvsE7DnaCIY4DbYHqan0OOlU1cGOcfmJcxB02ok8agh1xuBZu
JfJbx1jkXA9XgW9XVewnpfttSvzVfU0LTay70Z95svqwPLkQ8VyHS+fOaWwToHfjWkX2NnoTvqLG
Gx5J2WCv1me1dinrWbyRsl3vgXJV9g5qaHkaBsaNOUQUP0QxwJyqr6bqheBohJR86XGuuL12VfA4
VdTGfS2H97qCja9lHjkDak2vupqStKxHBFSqGqsnVIMZMx7PPDDNLUga6+V+YYLFXBv0ZqutDO6c
rnX2k1FP94ywgDc5gHbDHPLMNnocrqt6HULbzBHZeHN6Z7ZWsjz4Xt41t3Oa4dgP0lmXLltz9hsU
C1WbBUvvh8OfLlXKTbGZVgtPTvYjq+xfhtZhabC898c8yKoA7MVmfyUchSxa8CpxubZ1h2E+4z46
+yUD2t61jipznRfTF6TPMqNovSNC2dZ4J5ou2elanqTXYhyJ/OUU7vLY9FO4fyZCxqhgzsndR3XN
9ai09jj0zKJnqegFDKmhZ3MhTqsFh9TUtaeOc3I3KEtctwxXo8QcvK+qa+wPvS5QLHSiU9hIqvap
L4JEvAFwAKkDzOWiuB5R062rQ9yD7/9s/DY9ukNFCc4YUkPL3HnPaw5eVLDcxvnVYznpzX79oVNY
X01L6wAnLLG2t/qh4ceeV1Mq9Jiifc1mu3qYJsM5sxWHfAQ7inBkAzWDwVCffGJ4I42eUB1I2NUI
94yogyhwY9uy2m0JEd+QplWxmlm3rbWRxynPOopzucSzCc51KL2T1tbjrqFxf4CxHuy7Qjd/OPaM
Hqro2jApuDOVDbY3TzTZgbTukdRfB+SYqAhLJQ5yemdANhLPZd9acxZ8Epl9O/JOwk7p8J1MczlK
A2xWgQTwGqAtg3eW8lPMeSPZ2M1O/EtcXnNSYjjLRQbtu8rioOQxnmA3+95T07PO8KqjJjBYkbUz
oft18Zv5pULHo2sL/H/L2jcJwQU12u1bZa3LQ0twH2DE8jIXIOmctAYMkDKQZ7SbZT/b1rUvSSIE
N1qZHhMSdO2i3/C6LTmvZVZGa1dWrCjUyENnWu5xwAQ345wWcV4L91i4wiHZB6K/3jfNWejGnQ9+
M+z7fm6iASQZnqd8VyMdAaFgSP+mAG3Hhk9nFYkKOMxLxM5pYHiMe3vgLZXIqjet7d+k5ZGoPvoH
G/SNHiJB+oRT1h99YA2npUKVYdB4wgB30LzMdVpGS2ExffBSd+euJDwHVhaPHC0WjvMraJsrsJm7
ZZWfWENe+3zczrdBb+JB1UUTIo6OmT/i8RFBcs5F7/wo+jkJK6TrpEkuhFtsgu0y7rAHoOKc5XWD
wI2zpfcOhl54kdnZ4rpM0+KO+YOu7wZ7HnwWZ/p40yvq7Zz93U5u45/Z79tTICG6r9O4HtPc139O
NS0aarHxiMV8YGMizftc4WcpWkCk2azOgOPyUPcLD5X3AAh2aU9+60oewFpxNrEa3a9Flu5TId/p
1yjFEOsRV7vm1ake2hHUB6qtlxGnTsi852JZVfJMKfWETk5GHh61q8y1pghUE4Vjk50SHLm40gat
29Xj8D0w5GVif0imqPlca9zy8tG2963bEe1JstVLNhskGcuOvD3dZ7FIZujTuiWmOwR/XtVLdi20
+k0h1sE8mz12rvFFaBr130J1VKdt/Zg15ptFgOrJGmv7E8EqMQJpZ+2gST3PUAG/2rbS2P/VpDiF
TD0ovucWw8HqVg/+onSEImlu7KCYQ2rSYVAjiGIbHQbL9CBx6QI09pOEsZOapr3TI0em+K8Mehz2
QiicAkbnBO2FreU06INHtraYQzOlcSVUsasX2JVrSslVpDOtTrLjULXepcid9hbjFoU1VMmGJWeB
39c117KOR780+njQs/bGNFz/xB/4JxgjX2ZqPth5w83DF9k5ANx0XhweroY1fbA4HOQBgV2KdHmw
2UgSu+2U8xkSVcGlbjx3PJKiEuUkvuJtFtjWabQEmGU9g3x4rgmqPKD5B9ipdsTCjVuCO3fjdMxJ
TPRG+R1/4XnmhI9K0eq4ArRLEvTUOqUj41x6YExHBTe88GKvcEvixhj/yQCbBHwrLKh0cVFiy+su
He+DvP/UK8EZnyzk2sz1vbRbyN7VwgID7R/iBZUd6F0YIAK+vIWw9CIMu7+CuoXPsGNtkLL0OGR6
m8aiqYzjnNOcdc7Qn2BA6EwuFBvKwvlspyS4HzSdMVwyiShrlu9FajA5U4u19wpEr3BP3hNnNB4n
n3WVOy9TF+VDM/10eg96N4t3RAPQKDxdDudOMozSjTwyEs2+lB32tZ0lBBtZvSiOgVtfEPz2CCot
Ehj+F3tnshw3km3bf3lzpMEdgAM+eJPoySCDZJCiRE1glJhC3/f4+rcQyryVYmZJr+646prlLasq
KSLQuB8/Z++1ZTTobsvALnNXsRkm1xX7o4CSvUuiqXwFElO84NW3MPYy9/nK/AYej5gS47VQWX2H
28I4xGx49QqQ0XjwEvLG3IQjEnKVOGQwSCYS0MQtsMnpC3UWr1aAnxmXt3dH+pR/O7dh99WI1Leg
Fqj5NEwJXM2efphHG3lzxDhzXUbm8MEbne5eytCeT/XoFYC13KzY0wXN4Ae2VkmAkFY7UaAJ3agk
GjelRHK2Bqxd7jAbghwkMOokotph8shmcIBo8zQFzgcqBOeR9JNiF1RTe+A9mLaqbgSHK+95QOUL
UyiXj4G5iBdC645pnE/UcG6s48zHt4OcMII0nyXGcZAUNTdpTmu1QoV1pIZox12AsxCJQ6S6aztn
/UEWbpbxPvAHlC6DTpGa0gujpsmUWOUcbijvEKditFRF/VyXdnWsKs/DjFlAYlh1Jj2+adG1TqwL
L6oYtXUaIsd86vkL1Maruvljt8jPeY0R/1s0qKG7QUO/RaPe3bg8PdXaLAdiPqs8uplhh9YbNqxF
sdIFVEwTxEEhWwIC4dZSCbHKvGRI8D/D1wf2k3RxewCNhqDGGCuKVg96EMamlDGxZ42PTleS+56b
CcJujmEed8LQz4gHgjcHMl6wgbwbjBt6atN5SnpwTUz4o+1cjRN8uIaD9yjZoilBs3LTW+W3gfJ6
y4jgYVHor2bs4NdlotqNU3bYRCO4rGPQy49xTAW+cbCQc153BBi/QkSrtOohikNWo+Ktg+I+nY3+
I9Ow7toKK/oy2ay92xpw+sekNMwTkIJpL0tSgzm8NtYDTHv3rBF4Zqta+Bpucii/IKNMrtvG6x+l
tGiG4s3hLS1yltVV5ni5pGYMobQ7DYBLd7DZsQBbxYz4ah3EJzr8LfuJrq30GAs5ObtWDQ53Oou3
sFaDeDMmzT2ALTvGKbZ46mhDPeF/Ca5jm6UyT4HxpmUmXnCQUajNqsWhQ4PpFGqNPDuIo+pjp5xi
Nyw8eFhYbGY8UhsOO9HWDBqsJsZA7B+t0WPtj+5VPyAwAL6R3JQiz5FFYUy4KUDEfGjjHC+XYsK/
CQ10raqGWGFFrfFQJlV5cqbBO2ShCLZNP5d7krrttVWi914Z9dDeemlmfaJ7a7CJDeWTSX13A4hy
2HUt1T/tTJcujRGepzDu154OMDYzyyBAscluu1Z/NXohUCtn/kGFTrsxyGGH/cerYcUy3EYVrMdQ
ePc5VpgrMqj6a2W487BSfrqxsXLx0GgM+6qtr4H0drdG7SY3ntJfoGGJbe9P5i72ptdgysI1hi5O
Bl5MW1H4Gb2yeno2IsvfubUIt6WcETfwoO/DHj5HX0/yKmmAm6+LJJ8kjTYo9tbINF9AbcS1RC1r
zvVLhD1ozVFhPgAFhS/tiqa799yCPrDQabrJHdmn59EJo80UstnExLSh6wZnf2O4Faonxjf0WAWV
RhHuROKhry7mE3wr/nPTf2iscbob2pw+cJ8860Z+sgIWa8fItxF0lA2dkleN8hb6JAOPYQiDTWMg
ishdo9hJMrAPA9JnoKtnYoc5KoBHAlxggoQN5jsrjNBAxNXHsqniexV0B9+QBwqrdt/Pdv/ZGBmD
SMv4RPquuTNnKuSxMqJ92bNRj173muGqeBi66qErZArVt/AWH8FyEAxT486zNM4rU4ZXVW7KG1QD
b4RKdrc4UaF8sf4jRJlrGj3a/tQODjKEbLzpy3IkqqD6eJnF/nds/auxta0k0oR/P7b+0L6GP0yt
v/+BP6bWhMGA7jI9ml+KxPoLn+vPqfVCOVSmJFLHhNxj2oym/yJbXYCGSLP/Z1xtuZC+0LhCJ3Id
l0H3fxajbf8oeICLCMsQyOL3SbV6L3UvqiKijvKmW4zCxkwjYyinaQdPTj9nGST+ZByTmR5sUB4Z
yzRvYiLmfozUiEkIhGZdDcVRsurex12nt1kkxnMI2f2eVbYxEeClY+R7Cfu02XHWyTJl+8PZcEGI
cnSBaqjtD1RKOqMzkUlW8WDo2YTN1DfudMaM4rqoYzqNaylE4X2zSneKusNAVujYXwVuJyJCQ9wR
15d2vap/LHsu8qORF+6inQqlvQ0ABc5HrqVNRZJQlJl8LNt8uXiMMxlAzwfU0Z7rDCtsByEMtngW
0sZjIVsPufKf8kyGT3NbWAd+VIFjozO+ACKM4MXbFAhlFsYPmFpO7UiXEv9QsAsLpEFamNGqbjKf
Lh+16VrhXllrEmhSkCfj7Mr8Og7AMYAnmRPGP9thMPvqCHBsYQ/CLhlPYZBAIIRPQnM4SYxgejQm
gVKNc1ESL5OW0pHuXmKr6/b9d8ChMANfLO5oBujJeFapGdW3JWSlnLuAgxBA8dV/V4T/H9iYRTlP
BOq/XxE+vuJaAUxf5D+sC9//2J/rglC/aQLgOHWgqaK7ysv/57og7d9c67vGndf/zyVhoYwxKVqy
upRNHjZf4Q8hC5QxqHwCbiCp44Qu8u3+AyELH/EXb4hNWKaidhMsDKhYLtTAH/ReczEvrqWOEWOf
ZvM6j8buoU6bVq3GoWo+/+XC/FJcdvkwsjnBExLxTQD2exJD4KBHdcPWfggNEgRyG8/dBKnpOYno
rHOWNssX5Chg33tiLP8XH42sjLUZsCAX9Ue1TmQkYmzpOD5cENm5rg29hUfvjlu3U+LJogBCHGHW
Ehw2iNLoF1ajH+Vtyy9HJyTB9mBC4Ma9/3hpRUGu49R6SDOABxBc+5YzR9vNJbCc5ePGjFCUn//k
d4njf3wojwouCdLQ3PdavrzM/S4ocQc4MpdPOaq/K4mqAzo9+pHnsqWzibGMD+9ER/5D2Hbtmyqb
aJ8aiutQ4W/Y49IhjqoxluigeZ7tV8UItSKJujfFscfmIzbREmezakqs6JsRlY31Haz8b2O+eTfe
PaJIMiyXEalk72QP+/HWeYMHhQyIzIPoODclXWpfjWmXjDsP9NjTBQ8/Jr/M/1vkW/+Sd32/eKhd
UZ+xl8PhfPfAKAPJ1OjU4iEWvXiiYxuxWeThNzMeOXjB+T470HZOzHSRBU1hF+1/fvf+/mLCwPPo
jSmgTQiS3gkxe63zhKVdYF1U4zlaXhhaP+N90Ffi9POPEiwm738r5jDeLA83mku6849X2J/cNjfN
TjzYIM/PBuf7ZNdH6HmYN1vNGyZU+7U31fJ2LpTz0h14WYwYjykYMuMXt/uffrgFOQZozBIR+f6p
lbZR6Mr0zYeurXhJbNdPixtO32a/inIcZD//7f/0krjAUnkv+T/XeZ8hj3gYoKjVy4e64dRIAxNK
vw0c49hhgj0iBsEq0TcFLYeIp1xj5DxlvR5pxMWCJB8B2An7fj+e8ckzE2Oi4N20Sa+3oqV6CsOe
NLV8innLOAiPwzX+ty7d/fxHwLf+2w104bfZJqJLixLo3SsSp4HfeQjJHnxiY6vd7Nb14fLcjG1W
vtQ12RcpJd8LETD6JqPJsg0iCCqQ/3V1KKcM+FiU2Ki552GmHyt8IoO82hzPP/+e//Q1qYmRYNp8
Wee9yNegL9ArhCMPzuxyQS6XWZR1+SJMXzxVaf2rJ5sq+ccLA92Tp5o91wRO5In3n5i1gYzNZGoe
htIqjk6bOa8+Yxj+YcXw4kyA2LWlwM/6ke/XW0xbIR4lJB+EuSURVuJ8at8s2FP3sckKgOeASBwc
pZzOeCYul6hh11ArIhn1TdO7xXES1pJiFiFG46h8mqeuOP78MvIL3v8sfgn32eLJleA7vKXc/4tz
dcYk6lYEIT7AWGPeX05zvYmxvd9VVkrPLkcfMBB90TMLlo6RqnXUZ36402HAdCFdjh3raSwpt8Fj
bM2sdXf9HBjtIVQNaaq5CJgAGL7DSB+ZJdIYMxyMDzToAyJ5CccDSBFMobMmPCrElSVN3oy4GTrI
uSGpiMhZiJvzyvwBOkOIyyWLb2TmFac+9jnEe0Vtov8hYuiTmNzkThRT+tVMGvIpqQOY5EwzVmMY
G+Hb5BSTum6nMN9ELfv3takdDD6VFZf35DRhYWYKp/wFWmFuHBdj3Kp3XaN87vI0HjaW77qPOMZh
nFRxkKhVLXtM5ZkT1PQNlJ6IRWql96UyaAuv86xpE4Dbc4vutesIC5EVhL8r3xP2jQw6xullj9FE
af04DT1p2q69BIsZA1roVey0uYPMQyYIZcKgLO/dIEsZgmnyizdezEkrCDu2XQw+R+hQvHKqQDtb
ZSFiUkoDvXVBRfHtCsd5RTBHmZB7rDaUgCzEfcku0BAXEiDRaEjV8C06rl5DC3k1ijh1b5gZJR07
s6ADhGsv70wXhgxm+gkGa1HdGCPGCSiwRUZKRBmN3hVK3vDUJ7r96iGoRPEHz2VvRnG90VYWnGpp
17ta08irENEOpjl/Ao4UXUvkABuIrfT9sEXQkybnAQ+iv+MoVXzOdON8Kiy4pxVJbm88KOPvQefH
hEXgQ9+YHbdnHRIHuydPxIGr6uJjyYLMtIKVn4/QM9AGTyuPdBK7Yio3ctIqnwzHi5JjjzUnsa/z
PNXZkwtS3dQ8AOlUuJsMjitWgXay3aVFbTval/x/dELkYawTO4J5tIomxIpgZhKhy09G2CuLr5vE
9F8mcvS8nWEuxc/sjGfUOFzp3OiLoxl4FEOs4PZr5Q2utUUPVE6MDP30w2g03LHJb9kUpgmYV+8S
17a0pKJ9NPFUrkJPsJnaecXfwfyzfNHEonJKFEuUOIpMY22atQeHEX/V4ovk1ic9S3ZkozxyvbmF
Iq3sV98ZoEVGJvVqmxL0gt/feR2Jt38eJBEczRwuVmvFwoO968a1Mw7pdchkj7zkxsN4Z/HXT5XD
l+PEURwp6/znTuFVSqasOEK2l0+VuShGEGXpm7btWZ9ZztCdpYBsoHKJJectIN6kIUaVwkeiHYwQ
DdGf23kEKb3Wkp161abwwFc1wYwnOtQsMciuvJugInNFu8V4lo5iU48MVtTLGkkNB6zBYRN146pm
NO01b5VeLqWubfHUNB3/9vJtM2bq2IUqe7wvKDsloI5ouq8utUiSMpi7y5niH4Kgh+00c0d6Ar+O
kxzEE5IqvZUyns5dxHHDWgIjCUVke25HUtOmpXqcJNdeZBM/ileST0pCMusQrY/nePl3tDgZYwQx
1aeZ9M6rl7KL0nRp3sqU3bbSQfUSk6uEHCxqpvOlUJiTCvIC82T1Kkfq+7hJubUVX2YkFIhY1hTQ
a4TT+Kqoll47qpm1KnzzBI4gKW54jLh3l3jLvKjYeJqiPsBMGM8mKLNqXRTkUTv4iV9QXLObT4k0
6q0PbPlVNfMS0lIoBHRVU/PNUcZTQRX0GMabyqgZwl8KHOanGrJ6TBbQ5fBjLaXPFGtGkakz2Qj0
0DrGzGGZUMKJmbybEGH1a+haAJnYdviCpRzjGR9UPsTgqIX/JTVCPjy/vELCd+Jx19MzoQxi52k3
9fDg2QNsd91wj0ry+pATk46Ifrze5ja4jk2xHFUSei97MQkKA7paV4o7fcoby73i5xRHhGzqjBYN
+SQASL4tslmiXgZ2XPTu1OUYI04m4jPUkDYBc1sUhCPhY/HU3ZbYf0K69D5nQKFynlriEj0INvzr
BuQkD3CLDoN/Ck8j0o/cpzjxGOS3lRntofDzjCCacF7DjF4O9iTsD98XgSS1xjOxWlwVSDj6Rk2O
dVVp3rBSLR+f4YVdx8tbn6KzfYkZJx7JQaoPlPvVgdw77mokMVehx16uw0AJqomXfTYAmN2PU6Be
kanxvpopOi0ZIU/fBA5vfF03fJPLkwjARSC1iVgCHEGNvhWInC1q2ipo7vXoy+HKK5YbFFc2S5Ms
/OqQ1UI/kxY7MvPiONpsGaFQFEkPTTN4tSB7nMzYIYwRorI0PM4AdLLZmkZPPA1WzUW2JGONFeu8
hqMUadhPQcmLXsHgu7/8QnYiauQGh8eqBlyEvIiLPQ8LOVFYvKIBR9SIpRscGUfaJ8KWxBPzPW5L
u1Rpszdwny4V42XbBC/EE1Wm0A5JZea3z06pb3LpEaTayWxTdx0nmeWq1SU8oU08iHTe1MvXCRW/
IomIlyvRQFnrPAz0TZoQp2fOEwYH15qhsGBFxETZBCxHUcLLJW3M8KuwqfFBhjzyHQ+4Txc08mEf
Db1bHaYIk+LW0V3qnMd6WEJEkfsjX6hN59Uel5WF/7V+zkeTY2va2VcJ4J1iq7U3pHg1FH86xbJe
PQpTDjwifsKFnpfNJYova98oIbAXgWCRpxQJliM5s+sZuSDPxOUCfF+LloN7H0vWhWVhBV/HjnN5
dpkzsq0RmlIfRgx+X2q2oYfL82mj5NjHNAL2JCLYyS1Wdh4Rz+zqAw7R/joMJoC83x8IFHveN5zm
CZ7yuq8PcKs0QqPSeQ0UvZTLU6FIlZmxlvjipEgW24sqF6fYWboNSUNSNoi4XGAEdnJWIgIZjDUB
tzQhagfQzCpafpAxQNlbMaBOoRIN/HcThRDBi0KKk7D5CTxy4KNCVQwbXJy8Wa5fscOAlEAfVfLQ
4HlmtbcicefQ533gpM5DbRoCcU+L4wm1H++XnbRJtil8l4uNVmHZvtuYq2ShqKMZxAaERyeA0rdm
jsOiQMxL7+9AmZNymXfLt427ltfMqiY+F//KeM7AoKhVyVHtWeMnfQ4cpk04PnpmjIO0WwOCWD2i
GqMWmh974UXjoe36PLwTTWwWVwRPiBOidr6FQ2Yf0yfQbMPGhOFZP7VORxECN1M/mwP5uXmJqmnH
q0K2IjKRx84bszugrNDxfWOdoNs4OGmFNL5mZR+SIP4WoIheubLyVxZOn2TdFxYvMAEdZxL82JGW
/Oh1S8tTU6FM6hkkD9c5KrmhhYOHbG90MYnOuTf1q6AqWgRc8B3Bxca3lt0IsWbXzK442Y+HnOnW
tE7LMkeJbhXf9JhSLyg5shhSZJId2Eg00kQut+Z1tSz+16gcaUTqEERjBsuREwzI4iujkHRh6LIB
TE39wXgMYmbNayzk/LPSgotkOeTB0gEcsBQM8PzrZfGvemqcbCnpqtAjMJMIxn3KVG7dLSONy0E5
gYR4HCzNq6rDihR6s+br+bNLswkRO2Ho/sA3xaHM3+eHrNt0/4sET5FmSUp0qbfxsocLBJrPUBt4
gi4Hw8AM8vKaKLOSJa9lTSsIc/CP9NNq0OSFvol0YF8NpRanYHT0szDa5k3OONfQ1ELO5HGC36Qk
+ydqCZ7WLGC1mlFVPwHJQLO3rJtwL1kcNRsmKQ9MamS61JulT1BqViMk3fjMSp4GyNAvl1zTomXd
qyteoTbl4Yl8ZGVG4eyIDeZ7zzPq2TVnu/AgmcH+bvfKbLAfdLxxrYFuzkkqfUO6/VJhVPRIDHbm
DKGTfUVYkelecWAb2wNgVjRVWJr2Rdt0ICElrg/gjs6rmcziCWdTceQXsyrR5+GSuLHBtoF+npNE
pthYVD8pwr1NhVjeJScaceCpnoNlObiUzI6ZfVOBHPHh5Jm5AzIKxVpNrdzxyeFTWHfjhzFU802I
/OsD8u5k0/CGsDpz2oG2iyYQEZXKEG1Odmnc1+QsjkiAdO5trdoaDzJwjK9daTlvMdz63xH89Rjt
xoZye0gZ3qtJHkVJkLygKNunNFc+LTbRGnWUj4ClqggG2JI7Xl07MEFPkQvzIohV9DEr2+CRUEAm
xV2WMu9pHHM/ec500lbpfwghBHwl1Ju/CZ9Z1FAp5zq4Jz+UE2tKKizg7Bbt76rWvXq5tBX+O/P9
1cwXUBUNlJ9MeKLma5E30Y8Dnu9/6o8Bj6d+u7SJGfoigPkeGPMn7Vr+xgOtaKnbmCl+iHOyGfIS
FANDiP9Guljv/zXlkTiZLZd+hrLlMjaw/5Mpz/vGm9YOvVQGSsRtoEB8P/5lMBEmGLnU92KzzsR4
7whWi3maWPXamqPPXy7QP0x6/ukD6doz51n6bkq8a1ABi8ZjUmbO0XIk6RT9EO3npXutUq86BBOV
/88/732fb/mBrg2zQDNewRL+rgGqYzU3mnHZ0S1C9Qo+R5wuxWrj9L9qzL/vvfFR3GpGAgwkTNe8
kKH+0nursRsEXSLsY7KcwXEz1wennVmalAxYVZHdPbtJzHq1HNT+41/Jk8QIEX0BY7RLG/gvHz1U
ST+ZRm0fG0lbOvfKpQ3v5GxwlM/ZL/rwf5sK8EN5AvGDOAp6HA7kH5uMI4k1mTtG9nEoGOZxBKQi
wcdgUgz3rctukdOGC68zNm9vPdUcklkDC44tI1D+tSnzX/Xq/36TFfM7pWjkugrc4rsxRSxCzrmB
bx+9webnahJ36Mgm/ON/91loMhi88gjz4Lx7oAIQlKjKJvtoNQP9BNsgv77NxnO3lNU/v6vLdfzr
pElrRd8eSKzjgucz3096Iqpxtp/OPvZ++A3tKFEekob9zz/kn64dixBQfT6MVerdzaSxbbutTG1o
mzSuY/BBmINUaawFtfevpp1iuTrvfxK5VYK53TK7fj9QIhtG9LMhrGMsI4rrywAF+S3VdwpB/MWr
Ek5EauIlXQZOU9jihyc+6rtk4d8ODv/hCSZEj2XPXF7Vpcj48Qn2pZBkaCTEoHuthKedCwOrNKVR
CVwYHwmE5m2SSGp1uFBMMi8vr7NMQFlBfjWB/qc7sIScIs/iTjMD//HLJMRsjRnOw2MDWel8qVMH
bKxHTjJ6+5/fbAXFhQkaW8vf5uxj6XHEhmN1jBwur9YBryxBliz1nuLu//zDflzqWb7xszI71DY7
C5On948vkeoExVelcY18kBOCYdTMmSwaXfNAo7JHZ+v94lkWPy7By0fiA3BNIDU8zfbfhvklcHbJ
wFtfm/je96htKcybukEHMxjMShukPdvLaSD06PRFAa9UxvTgSIgQ5bwXqepAGFZ9uKwg31s900w3
heremBloL22Zn18kkJ4/vBIoPpTLasqDiKSDGDr17vaj84ntMYMmS9ZUhjgQ03sRKSJkRJN0GJvI
SA3WHBbqAitzXE5qK/jLHmqaK9l2ihc8hZ/53EjfCdq32crat5FMbpSMl1OtZIYRbqgM6cI4gmMe
uQhU6ZdDDxkGNb5E/li9dNLciT+3aWJpXQ0yrl7aZWoFjtgieJ0LuJo4790D+aCXiGxFP+MsN0DU
ab8SB9E4/NVwKAgBynSIPyStMSotYdmW2pPSymcsDSrVhPRmqwURAioCtTmNJHHC3s4TUtocoejZ
t/PeoORWkJOZzTVtQBYuaet5eJ0QwfPGFKl6ccsc5kgmouksPKoWQ7YGvZ4yCaLPYtLcMncmPwYs
PP2hZzKfefbaRL0SOM3TbhMM/ToJTYNcYDFbqZ7GLQG28isJ5vLQw6061wrErDNw7HWjwO5XrL+Y
hkDis8Ncuo+GxUGHngYzP582hTXa4zllXPgMsijaXwbkl9Hx5YQKwY3rowffPTdNMD/LntZyqZd2
wEVsJ8a6eUuyQOJQAF22nRtfWGsiA/RzV+KqZOo2WVfaJ7F2lS3H7rnlutnd0u697HK4YrwdymSI
YKh06/iASQlp++TilAHtpmwmE/k0u6ChKEwuM/pL892MJadfpmnjFrgkbcNLg7SKwAlsElSIry4m
AbqYMbZiGgLehCPb9F0F/or10qC/hdvc7hkRy3ERgFiOS3ZY3bIvqgK3Lk9wMAXbbPbEKTQYfG0m
J6MlQ0OfzoU7wdNatQmHo5XILZ7lniMf/myfv9ZrwbGNZCfcl8JjL2pbF3HHlLIvr5ipcb4vrWC+
ncksCtYiYoTbF5XzqpimIdnJa51unEnUj4E1y8OMb9LdyEDZn/O+z5887Au3aN7TTYVXDXS6QV8P
2rZZX0dpgbgQnjp/SzqOqABnLFdm4yu6czMxTQCyMOu7TjydgMua2BdCfBZZoiEuOg2NfsYe6ymf
p6dEm862K8KyvE5MVPtLphGOJbPJH2gZ4QaI/S6jYVC33zx7Lq7Q83UnaKV49aaRqJc1ccblsJ6X
ru5gkt23guddflJpUje7xpnUV5SE2GrJArlh1FkHu0XIMQBlKaONiIscbFBXnHTcY+/P5yb8HCwT
OABr5S2QIbVnDuEfIdm71d5rBvVS0mHbQX2bPyPFLK7JWMKdPg72/DlPq2QLaWheY6fkNnpIfdZJ
MuSfY8KZW1xijHwTs3b3SzEKKW9k5rlZJAbbihpw1VO87MDWEW8QzkwBsGyeO1p+V8hZyqu4Dpvd
5HTT7xhMBhBJkfFA4mH2KUp6ew2HDl9WTvJTXIFbwevz6rY27weN7o0vUaV3fS12Gbj/GB8P/WcG
lngs/AKKTY2pbKNA5RXtmi6FazmrGnFPUCx3vhxuqHS9g7TE5GzyqB9WNoZIBoWp9jc2cA6a4mVD
W74JFwQ2WIys6D5gq8CI0ufNrnNIDcxD82uKxfqTTiMJN1SMu8bAptmlfA/tt9kDuxLhsqA6iZa1
K8DWgckdhXQc39B/yO+RfJX3yOt4qA1FRfZ6mR0aMuaVaJbRzrYoW5AkalzaSNIa6aGz2rZvQW2y
IBWzFk/EXPLImi2TrNrt0Jx43eiYW8I2oQC0RWUyQ2YUN5OyaBRYIhiYXTpe7pTWh7bR7Mde52Do
xsZaHAv4cvxtYiwhK110eKzGFGaL2NcYOUc1wB1g/fU0biCr8up3RHsf7NFGF3YZPpUlj+26gPCJ
UYJe3Ysk44B6LgTsLawCID0O3qbMPjsxOYrfprK3l9Fi64NkbJttHtvD72hSKvKyE8P5yDwfokeo
m0NaTEEIBDCA9p6KOPzS9O1rTFt169hRQED4xPLxCQNLZzxCJ0e568nQO/V0y9YKS8o2HAag/4aa
d5OXlx9QMmDr0q49fOghJp4ZUXyTKbgYEF93SStpXKnUTUlTqMly7Er5FrRh8DZH0fAYdC53jjee
kDr6sppRhIt1qQ/B4y0RpO61cmgFkTKIEWXdKNbxddI1AVRAPZpHuyqm26pprbOax8hY1Rm0lZXi
LsQonJgyGTn5ZttRtFh469q+m9Hn3FU4pM9Z5FXruhDNVxwBKSCD2fpSaNUfW1XCRHF8GYFo8qxo
nYSoJ4ZuBgWfVZAUG1DteB89+xq5whcfj8vj0AYJOrrOvK1JeP+cDCohQjQNNXslqUQretgBILEp
uq1Hx7o29ECeadgHzSvOuPKYucgU4OIDPVGmge6ibbIaY+wU7Uin67CrCCn9VWQj1gYpkltPCgP7
oc+tGXJE6N+YUzc/kLiFmREs/EuXtlW3NZvGjq7HaBydtVegsVl5PlCZkxppcEPe7BrYKblxExPS
/AGhMwADI+nAHknDNRP6ot5wGtjhv4m+am67suz38C2nYx43GY5nHfp07QXHi5DFbQ9QR0SMlEuG
rUHv9g+B7KGR5hd2ZcOS95KMLYkXU+rcjJFkGYUJott1Vfb5sJGQUPx1mhfytnUnmFYoqIS39VLX
ZkEUkKak6vwdeRxYWEv6u7ZdYVhK1XxoOjc6N/jxP3Riap69lCDafkSMjymFqYgLFMo2aXvD1Ypd
0MIDLGM6/iG2y5Z9qDXhyfpGj4nb5lLd9zPnlDylhb12Cj+6Qx82fjDrwbh1ohYxRWSB//cMq3ZX
KEGdHQQSB3SJjHSz73h2v9GoHD+WntV+HRzffRsUaMedyaAXnGUqmLrERerWK9+jbz+3cxVt6hA1
08Fty29OCCehiZEVEBHQtNfWMOJ/K4ocnNsYVdPKRoIGLxZ/vJEyF5bk7rRgFKjZg3kCKoN4ZyHa
dUCPj0kH8QZ+Xv8pZF6NrCaY4zv6wsRs+WWe3uU4g1rCAEcD4bDFXUtpIOHZL4d07J5HAGJYzC/1
+n97ob/ohQqFBvQvR5vNa/v6R4D26TX7/f/+nyMRgt3XZPqr1v2PP/RnK1T8pl2NuvsSXS85Bv/R
CPX0bw6CNTL9SPfjbLqIoP+Qu1v6N5Rs6FyRntFaw0bzP41Qa0E6IuDDN2OzqCx/6j+Qu18aj//q
TIB/lCZtEPTYlqXpWsl3xzCE+GHtzX5w3Qu/JagNTvTDIIJ5Zw15uyffXV/35pfYGCDVVLY9rEia
1Oe+6NtDjft+b1Wi2pst5KxfHGqdCzDyx6/Gj6Nbakq1MCXfdyvIP5pI4fXUlds7ZXGndWLewWBh
F43R4qFl6opHHNWGvY1Il2kDDKpGSeZQNurOf/OYpz40wvGqeltObuZ+nEsjOE1hNbRrO2ywrIZh
q+ot/PR5N/fKQGXgxNK8I0UWEPXGVq3hHYYE0Z9tJgj3GKoyvx4xwVGIfQinPjgUo5HFA5qetDp7
fsP8wnYbYHlGkutrr+7EtoBAvB3hP1dexxhmq1Fv389CdR90QT4WVltccRoGCOrLIa6+ZFNmnm3f
wsjaA2qP1/iUWA28hJHPrvcxvl63VgFFJMJRg8qws+wHsoM24BiHXV77z6MfGPs6muvrCvvvvuus
5mtEsBC+ImfcqLg5iqAgfUs15OVF471gIrt3m649+n7YX48GcN7InYlITekinyrbmm7yICRMJwbF
EXaiOBu2fjEt7KoGO3yxmTmefqKxVLors3MG8pUK42HuEj2u3XBqtkPUjzeBOz+aXZASEA6+YmSy
BB50INJw5yWG/QXDUIyfP4Q5iVtkXneWGakz3Ify3Ee5RWSsR6xbP7shDHFyem5hxTfWhzhghx+F
Ed3Nc7W1YSrsKp0OlIQm4WyhRS6gKh3mUVm+K13y5NaiVt26sUy1nXMXz73ll1uXUKCVhYBiO5qU
0vbcDmtRBeqBq14d0WDUu9hNzesAE8q1Fsq7ZhSXBhs/N9NPZSsahBlF/K0a6J9S5BjlI9X6fLJY
oW+s3nTfyMFVO5ssJmh7/Ppa9kuKcF+jWAFuSJelhzxaDaQsl0kZviY89ghI6nHNya/G0BwMZ6ik
w0lLuz86Q9NtU5Tpe7uCed4aELnlEFn8IMqpsCVGG4OmxLwbkfKc1tS+u6FPSH+aK1t9cvhLIEik
BhsZ1n5HD+JVBjEizXiafpcwA2/Re9kbQIdIHQBxD+s2jtVLgwy1XoNdFVeyV2gisedP0CtbF2h3
X6Am42TYAAGSVeaC09I0H9DW6WlD1ECAqb3xjSeHiD93BQubgMKxFkddOoWzHbmOV72LeGqViTS8
QZmaHwnm5OohVaJtQWZ93PThLp2kA1HP8+2v2WAPahURjfw0D2V+o1MUQ6tyrpJbByAV9ATtrxdy
EG8XMlh7FaS238O+TK10I1s9PLjME509ej11lbT1Bx0O8xe3n0fI5I19pRV8eKA9OtuUwihOrITD
/2PvTNbjRLa1fS//nHqAgAAGZ/Bnn6mUZEm2bGnCI0sWfRt0wdWfF7nqbFu1j31qvge7qbJkMiGI
WOtbX/MwxNrHn8iX2oTviKnOJkvaLFhHY4kNXaVa77EMPZKK3KadMOq3LH+4EkWNQMOax2pFXJCH
fSry1+K8AD7ogvUwHKtIVu4G54+mWKekUl8TFS0xZEsi+1rlJAfKFl+61VzCK8DfROXXZFogpsax
C1v9aqiMHX4EyHNJ/cWAiu3goohpyaAf5cU91NLmNulFV20niE+XYTM2Z6PpMNL3RGNeJ35affQq
28g3Vp84G7PizyVrNNhiuRCfhtltL0c7jj8k9kjyYGGBIpAHwVicGHWKDtpjeo0AclCWPYOqEdWR
EJuMv5lo5Qc4uhCbF8QCD7imCW5tMfrJ1jOLiIdSt7LdOWYRfGtn0Zx0YY0PkY+6f4A+dWt1Q3OY
KrwbDGlg4AOicDDtdCButImdixhd1M4bh/aOBPY5XYWWjG/A+u3P1VAkt6gtcdUAB40+OI5TYz6L
HQ/dDAzQx4r0zmLlkAPi7lvQxG0oiW2KG4pX4MJpuOzw84EBbI1uvNKYI0Js0B3JPFNnZBt3UFwO
ig1DcGy60f/HJKJ6Uj1KI+ASUWDOZ4e9eZdqkR7bzJ62DYaIW/aG6Zh6WfhlcUniv1h07PO85JkQ
GKIRQQn5DnxxjfGqXWL133hnK3KhnINSwlM2ldWc8FZH/4liqr/oGA+9PbaD4eMnYbYG0CKJgPZg
eVsVy2fmNuNm9ElIy5pJ3CdWB+hQe94HjIIsrlo8QzIAN8KjT1xPRn1OQ7b+2c3PkfbDZxSUx8Aj
hEy6xmJpWxgb3yzrbU0W5RXkBm/vVEbNL8yTfY0dEc8Uw9Lxyu1tc23bvb0pYg01FT38KsH6/hE/
1eampZG/wDsfOqVCXPMAO3l4HkSuLjJwtE1bVNN+qUtgTmbVM6vUha+nvYStAxK/v9VxGJ9Vhe0f
OKdoL4TfTJiaCViYa0vNnrMl/F07m7FoA7HTLfwqjAN6816mXVduG9lkX52O5OOtDkpBrIMT2eEm
VfgHQNhlrIVPnDcSeEBCKp7RyQA9ZjBR66s4u6eE43HFT4aTDteG6WS32pR32RS6+zSFuL3FVM9D
OYgXyKVK6CJWFoXXdZiVzpESq3rUVdjtut6AZNWZPK8QSnrFy5KWj8JtCv7OZHixoa1saRKc5RBt
i0u/UdZZsZ3xFik9ryOi1oYVdRc2lbnf4dxP2FP2xJT0QRm4fIAACmc9pkF9Sv3QWIymfMNZCT2F
oEYwhohSrRoMxmKzu8I1T9840krupnwgw0Eqi4YJVogB74/YzGDksHZ99zJ2K8aZFa/YeQm3xQhu
wvNqjYMFpDC3wMgFu5JhE6baex4Rhn31A9pExPpGcPIcvDApMF273ZI8HWwRjXXOqkWnfPRTufj5
VL08I2yaHfj4OcnzkzF7JClgYX1uLPh8K5DxKF23pSPdNeVJ+9lOPW3cDOB1zr7n0Ee2Wc0glayB
cBtUuTwhneQkIAK0bA5Zw/0Ekghjkug9h/qryoV/N02WsyGNwVCsLy2RsUBHWcUQUPZ+JfP0kvy6
bCI80SuuFoHyPR13c4tlkffY4Aixr2TUdqssyYxntAmESldeU+6hGU/FmpBQE4KkNXNkwD3v9wlq
6g92EsUFCfNJcA2QUr8Gpekka/gs5rH209xcl9VgrJTopbmZ+iYW3YX0tY0/03/auv+TiFnSdP2q
rfuM7AMR849dnfj+O392dejpcTZgpitRQzJBXpLU/lIwWxZ/tFBxCS0heIuO7y8Vs/sHThe28IEy
HcgggkHeXypm8w+oGtimQIAxTcaU9j9p634eoS89k8sIfekR0UzDm1lmrz8QI8J+tBICJcervniJ
VI6dxtcf7sa/4bP8rEH9+wWW6d4PF2gnQebRxAV4c9F0FKs+eEqGqySAe/vy60u9DUx/6ANhN/iE
qViwVAnU+7tKTlvKyl2mH5epi0d0ysTBsCng8Ub27axxH1U6Rf4z5gN+h1yntpUx40jrQjs/Iexq
ouIFwY7vRbxqDinu3p4A64VjVvbfOJIoEc996yjDuUDROR9zFaRhi8mBqS8k2svwo266HXN796Sw
jPmQNlWK5TPHZNmRtEOQFScQ9mkUxcaoVuMgApyH8oJs9LsmsKMBTZVTMlIkOsrHMoma0sbMvrdP
LTO4Txrp7kUeNj1+z3R0464A0BLklHduunGxhLnyrcwdH8lYxaad3QTf0c5u1+abswN+KPV8kXbY
Yt2N6E+cciuGKAyQFOHmi9E+1thtor5Lcf8DBv0ODAKN+WHt/g0L+v/509enAmYYmFDS6ePLf/0/
3md+5S8kyPljIa5ZnKQMZyUeA/+zZ/j+Hw70EIHpyTKpf2OI/IUFsWnwNNlP0HoTQ/NDhocw/7Dh
sEFMkjgp0Ez9I+uDd5vGklbpi+VTsEPZzMvesUNSq7YdJRzjEBjUNgvVeT70RPF8/OGe/JutY9l7
fnid3y6zjP4xWhD4Xb+HdWZL4SI/D8aB1Ft0BxVeSqI3/etiHIziO2z5vzJe3pMM+EqBZbFx2KhD
JdSbn7cpngVW+4MID9qqgmv4qMOlxEriRDII01WJ7eZvLoh1wd++Hpg/pc9CYbIgZSza8h92Rpy5
3Mby2vCQ6JaqjCzy7kx+UAQabCBlxMUK5SOsLkHcM7FGgr0iXzKqSFGjZnCjfu0OAzgbxty4DSw8
5wCUiR0naLGWnpKWDDwV7DGkC/bjDN2jYEOhNpnKE2SB4iaHWINhQdt9QnBdnoKBtD8jLPB30V1y
hZOTW25EVMZ73ZiQ1CMyjRumFje24czfAuj793HmtPdeHV2avU4Y1uWkeNS5eZhtkZEZTGDROk5F
f2OrvnidxVxdz2JMP9koJXF1C/MdwV3lMpge1n1VjgR/hWx+c2Pv/YFBR9vocWvFE3VrJ9QFIs/q
qq39kco7E0/gKsYhl2ODAbUxHhpsY8hgn4KQ5BPDrp4VYpuznIvpBjVY3K9QvWAm1vrOzlQ2FXrG
iIag47j1FJWjBhVTDwEkVa3OcVnTLpaMHddjyDpfg7mbNRhFUX7tW6SIiEr8z2mQ2bdBZAb4gZoq
eEmxLaVnD1rCGhf/ddraNIGBjnYB7aAv4q9ZnPvkbZVOfk3uHFpT6UTV2evHnrSAcrz39ZyvszBp
N7ads/ZSnNtWTpK614mwbhkPmHjdIjag+5RbZdFnFF417KrJ7HY+p4pLlKQsXtrFnycu42e9RL9E
sJ0uosDvMcya3bjYKm5OjHbrssG35DPxPcaNKJP5bM4h2VE4Q2RHWQ6mAWSREsthELrjYGOLv7jp
HIaxVFtBKP0ZWkxPySC7r5m19MVzNEtahS4B+eKebuJQPjddvh6tsb1CwIbcy8tfTEE28kIsCw3c
4JCKfgoQtbBI63xvYAW4mo1iWisy+xi4OOYaF2UJgbK7SGFvEpXZRRqjID99gg8Y8sPeowjJXo7h
lZOtLpvbcMzts4zVB3caR1I4fM9hafP2TBikXSIPsLcwfb5NhWfs3JZc+swu56/dVOk1T9b9Wk9Z
dp0Epb3J5q67bYgnWZedfwsgkWx7d/5i9K24sufY3oJzqSts4uYts77xriyDnsY3GDDRBmrFnNtj
vm4fkswfGdx2zHX1M9buQHbh0PcVeW0ZCseV9msgsVmlwyaLiszdSrvXGZ6qDTR8BE56OuYBHBE8
26MGWlBoGPBjMjWioV4MA9WI/IAWbYNMRqUfnTb1I4gtVjr5w/jRA4zYBhYm+nR6cYs9apglmM4i
DUSuA/a9x2NXel8mzDV9RACZ7R4ZC6IKh8ekfVIDVLKAYkUnUQsQOnw7ZC4/KepkiK7gR2EwWxVt
OX6IpBH5YlXLRsUXAfO2CiFsOLoPdh33EO9NwtewbW6nwL5P+9FgsDZBTn7xAPCsVUzGjHEibD7q
27usCMui2cM/yh4Mt87uAmCaPYN8tuGq8NzDYHb5vUcYEkCjsAkxGHspTu40kH03zsPYr1wjDvZu
J8RptMPmbDEiPdgF3iSriSQljbIFQoAd44i7UkhIETWEMrzTuh+fJTFxPv6ZZb1zQFuOi0cXYIlT
IjroUbGiXihPyYSKtSPhpMTWkkioleEji2HwwZzfGzxrZ0EYBFRNSkAvhqClMvG0NnRMpxeGwePU
8v8aILC7GTIPHvOl0WNSOYzFzSSc+pvDvOnMB8EtK1vYBjUA47zpZZTH21aP1dE38+A6dxP5RAnJ
5xP5YO1C5RU3eCPi7ZiR0FnClWB6zM3oilfbb/N7QULIh5xQ3Xnjz0V1FxUx9C5F78H0tMoIDYyx
PHw7x/9TBf6mCrRNx/9l73j5xCz8qaTN+Vcd+Ocv/VkIepR0DpRXqNsOBWLwQyHoBYz3aCwD133r
Av/VPDITxCoWyS1eUa5YKrT/aR4xx2PHYzQncffwIOGLf9I8/q1oMiFy0YfCYg0CG7etnyuY0uzT
Fk+E+YDtrwsHdHDKczRF+hMyiWEdRVhA/roiXP7CnypC6lvCq6HK8slJrHxXeHZ5wCYxS32YprS9
MQ2yP6VEIfHrqzAyfX+VJZ0OvxUkJH+fdHauMoeGOf1Bd/DkR3tqbrKKbIkEIGiL8yh7q4LF6TSp
caswwvr068u7FOPvPwDzWhtYgKErzzgAMfixMux77TO087oDsFQ+7aYRyiv2X+ZhcHCewtO2RRoP
H3KvAZqsVU3iF84BdUKWL56C7l3FDHlJhce1ECSN9zuynHzlz2O2g8HKz8IPgngkcgMPhqlOiSZw
Q6WJnSNU57XpdHYrUj/bzJM/H2IHGht8xuZUSLf5EsJR2OOfTqFZRxZmtlUjmgYJh0dybjNZH6lX
66uWMKyP9oRXQSd60oKlqp+oxyhgAGP1a6z4RkOZD/d5z1CIvnxJhzWQq4aJb2GvbpfnGL++xzjR
9YMVmfziOCELV80S4ypleBsMXtFtBlWb1XFxYSo4egEIMF6FSr6nm+Zrmt4SwTwj+9NYOG68qYoJ
CpphAjoBBvl5ZOer2kvamyofgDEHj4Fv2nlEa8gY2iT6s0OIjS9uKEl7ynq7uVFFF55msi72iO3y
41vusCW64T41i+G+SWd5x9OxYaea9ra0oYL0cmqedUXybeQRD52Mpf4Ud2H1wOiNJ9PUpXnATJJ3
aGzDk+jQfkjGlAeim/XrCLUVZgq/QmyF+iwruLThBDemiTqU3vmsPqdE8JynClFkUYAabJCX05I5
BanLK4kVIsSyvN6qGtnjWA72tmrs7LaWMa7EVoSLu121zw6Bqasooz8i4dqeowNZfyAPTt8A6/M6
+0ZH35H0+bHyebh6YcyS+AcBVomyLUGfVc6pSHZ1N2Mr7jmEMxtWmN2iukOz6sfNFbZGCxAbDd+g
eeLp3HXZrsDVgE3Dqh6TqRnuQ+r0ywDC6bEWsd7XTHJX1sQ3DtC6X4XZ8rIbjXv9FszuBHwX6Szh
6AEH6ZDhxgGnrBy+WfiN73VC0ETk8CSIBSYwpaw58Q3A301e99zXLKqfvJzwWyDeNN109E3lporD
8FbCrH12GctclmOsP9lIqfdlxcuQt022Y1zfvZgpWm0GV+MmjsjbtgzurYp4jmm/3OplieIfPXyj
y8p281uEeUM21cpBf793LNY/sHH9QHxueMqpcEZsBE9x0hbXkf9q9gGlcmIUJFxCx7ePsXIfTVs3
y+C8JwSHtQl9C+2OjQvuxnHyRzhjw7fO8eqrGuDryPUHzF14UBJnecLPnPq6hj9P2s/oXvc6RA6c
oCXpXVk9Gh0F8VswdWuH1aMoXH2RwoC9m3zqUjoYP1j75Vg9Rb6nynUiNHkBbZAtfHPsS5Y0AlUp
43bSddnh0p7Ol6Ov1edaGYw7KnwgSHLk/lgdSdMTdhNrOZrJoavQwKwncgT3Lp3qc51T1LNqM9At
zRT2i5XgtwWyhmBb2qK56tCI+fZn7JusTD6Qzkj2XkKE1kNiYV4SHQYxlzixdzN+xcCmY3+pmzF0
T2MkeudWZLhd4H+iP1kEIawr2WNWZblTu2maWe5Yhy6TQtsOyhUqXLamvrwiJw0WNSvshJHHh85U
xk1l5reG2185RV3w3T33Bntw9k5vEletG93h+3RVEF+M1RMvUUSTcCzs7BO+sBhI52G/7R39NfEL
OJJD/5LFdnE0yuhZgzYe4xn/7dLq63PF6Gabu+hcVYjyAJ1sg+mYuoDRGu4YY1snqG/BxtKtt849
N9rAlqNfnx19aQT1QB8zhyeZ+mSt1Q1VfFOiHECDcEQuyUTbmJx1Y0buqoA5zKQ5z1+jeu5Ie3ZL
b98T+7AOnPJWl14CldcILlI8mS6xnxh3MuaFbdLCukh0OG37wI+Os+ZB2tZgHk1Mf0jcppGqO+Fv
q9Eg2EWA+A5kypBe4BHvbhBWOLpJcOgj6w4VOwHo8GDOVhmIfEtMVfes6nGUa7cJjBlHdZ4h83jC
Vew68XbSGh/LKmzPvbLzdWmb/TEaA9RHKIQyjjDZbHSonkU19nucAzjzOMD93RBzzMX21JHJQoeI
KsYidCdTu2joY8Y3GTlTgT89+i7Z9WQ6TBcwZwdyY7LsAcP2CuPvSep9kAyk63gSQTJCx5gq3xFU
iKK5AaP3d06PJ9+xZn81N5pNBC1zBsSMXVdYXTq5qi/GOZyh+Zj20YYzvBFxzFuliM/MGtjerEDd
We6plu30aR4F06sUYMRX5WHMEYIZJCa2cn4CYHGPti7mj3VaV/D6VXAgIjQ4FuRLfEgyvLqHsG9O
GWyCtbRzCMaSqI98ZIipHOHceETlUBxoCx/sdixWZu1jykAAEFLyeTW6Am4SJm9fPBkBIZt6hJCC
XwGuwMYOHklFICPgkWVwlifmeEwSMQm0KsMmMiLc+f3I2ucJK14KUlL8YWK8NobOZRVUDmTN0bgt
usm/sppZnyBJDHiTuEHsMGtti294rVyRh+adg6mzJaGoI6khOagMWSJxdlmr2TrWcbGY/8Syvcjn
UDz0TPbIAHFHGBNozNVFrKMMsxgrNb/VRQGR1fFKOW0WG5/jTB+/Jial3RPT7j6MeZ8k8JKS9OwQ
VfNciFSal5ZycHVDb8FA/SEYTPNAMh60eobuioDgCZ8AL3aHrxU2NOsuH5e6oG5uJvQkG9kMZbX1
6Vcv4M7k2QqPyNRj+RXxsRVDew4aVTnrlnEopK7KTQ4TNBW1TrF+uNZ2mBxm4Kevdu0bat3WOlue
jbl6K5HSVHAO5dZ8SF0FkwXHHTbnunvxk3CsIZeQebjDD45RQ80u/Foir9/U2ghv8U5b3oGMMsEL
zTrE+wbpiBcn9KBx7UKaToxbo6px2RoSQVYjM0p097hrrguKvBiO21R/JU1mrrexy0PC/gS/sZ6q
8Hvx1SS4TKSwc1/QOqQ+5nkx3w+/fbIjJ63tLWWovJuYq+KsRcFYbm3YDJs0tomz8WR5ztt5Pjim
Qh2FeQ8BEimdOR4VTbiJXcXhjhcQ2e1R0N8ntmBEU1BplK6sr8Cdlk8RNF8E5I8EILVZNuW50K9d
Sk2SBNi+HYOmsT6wDZYvopbVsDEiOXBqY0sn8bknyKjl42hV631sGf09Fvo8OwuzknJtFq3eR6Cn
F4hB+f5kEW6iiLO8oth6qEkvxg5yKX+JnH7wuik/2oqvICJQa7+Y9KuvMYyY5pBgyzQJcDwclV6R
MYktBG4r+TFjSnzz6ybC+nc9hCU9m37JwwyVKeFPPQSD56yKFmfCyLCbUxiwGVIOe+W6wS3sJl8q
Gng0/gYefv2osKjZlGPJze4793cNzXvVIS3M90/ChBOgGzz/58/S419S1GnTHZyEyn8t59699mRn
b6NuDE/aoSCMA+4sYTYT5n9VAYnLFQcsxR+jsGRhljB+lBggpo918wWHQed6SOzp00jFvfvNjVuQ
/p97THh5aD+FhOuKI+G7D4tHQeYNhoA5nwhzNahS3umaF40gHFg9qFk2HEUsMGtgxWdkd2xMzqkT
Lkik7NbUzR647eWvP9QbufbnDwWdBbuD5UN5zt8a36hvWCNA8Af86AgcRsofbpTfN4sP1LBvAeE2
bM3zFucTDh4sTZsvaU3z6sXLa+oM2W06Os3pjU1P8FT1Am3Cu/HRcWyDrpmJY2irhqgZ1/iO/fyv
cxX33yxET9g+4AVeDEJ65rue3e0NUeckxRwmzCfXcHNqhCBFoHeVntidEqQBQSy818HWwyEhV3xn
WPaTn9afxzIS28SlXDLcMdr0dVFdDq3tPBDdUF4ms8gucNUVj7aTxdMlcUDlcNHGsX8MpZVt4EnM
u2TihS7YSg5RkLjXphXXW8gW1Ks5vnoUkPOunIS+cGKq+bbpR7IP2WFspzducaiUd0TP6tfCj0yX
nDTHgf2pFhseR1L3jtWSysgGFuOnSCPtE6buRBk/NDvLCmkX+/zvtfpUzs0NGoplTwmWsj2joIdn
C7wPffXOEVm9taewvsqEhdtdjwZisIAcwIyH+2gm/RvelZ0/tqLPsPVEuwDRJSTo8POYkNOC3Kib
tm6UxSYTGBGSpSQErDIEDsg+lbPhC5X2PdF3FmgnsSpHjwy46AhhKdmQ38S/CCnoiUpUjCPXYO7w
EVfAvPZFYBJqgDZsqjmNqelbM07LDQxgvjHO3FAF2YTjFTJAVttEEp2hKfJpp80D3TdbrO+oz8wK
JCNwy10rlFXtugjqGbUOjZsfO/VXnfbZrk0wGOoHqisTmPkQzh0NRVzK/p483UevpX+cJwsJ/JgL
BBUaEsHbvQsyWIInHLbJVCO1/LZNkecyoQS0EVhYhFnMpgcNMT92rl894SZWPTnaoja0c8SkvLbZ
TnR++4FO1D8z64JXN9L0y7xUn8uCXgbWjziayKAfu6W3K2FMLsZhEKycOZ9wscxJPCYnvDi2KqVr
KT2xonbybgrR9vem1TMqKO3qyVUM4UyHDqu26J43bTlzAuCtrmAnASiReFdfdZDXeIMddpMuxKCC
yGk6o9BxOm9duTPviDL7ErDW4g87c24wYJm4K8WMkpvucOUmznwoY87Ehlz4eWH8BqspWI7QGLu9
nYsL6iov7ObLqD3/bOGU9wi3LjhHVo20U3vlWRK7sG85QPfEqbjryi+Hex+twaobCbfwFwQIfmp9
VZAic/AS2mQfCeirz1s6bxN/xjFJFh+Gyau/4oxOu2260bVVOrB2x1iuETS46xJ18M3bp56wyWRQ
k+COCxtjeQZizI/W8qpOy/5O2Bh+dYAlj24z9bupLWCSpOZob/shARnxsuU9N2ngCcJsbsyy5clU
KaXI21lM9BvOVGA9Gs6gz1Kl6AXXwbt4BbDKt8s9fTFHUl9OA+ja2zK0F6Y4y7sxD1Nv6EsnAvEQ
Sjc3b4hPKVg+BfNO3EhBThq4yMccEdgBsnWBXzS+nX0I8ewNHjAig9vgLLwNAEdu/QLkzYmvd1kN
IDTG8Su6Cn0587qVa5wKKUbGCSzMj0CvTOZRt02NAH5FARzQp1CS9RWWiE1PXkhcdjziaIQWPc18
Iyx2EUiiAqLqh6/90Q5lDPyXme667hfHvJQlWALcjduSaHSisQr32s6ke0fBY7YAX4P63KUtiODs
ZM0Xot0AytxubJ6jFMRFmZ3+VBq85qHd4i22gCvCddjW6OjD0xtSY/ic5z6lBjZ+MwHVDEMBe5qZ
LU5YXP4Nv3k7JKcM7LascGAlnvMbNrlLuewZPL68oFhqlEkG6tvSTIAuawdoqESOdmtaeXmuK1Lo
G3QrZ79TzZeKrLmDpRanq36BE0cUVtcI6Nm3IrNjczdwe8WhtXqcIoqd1sSOa/TYZ6sx5haizGyf
zVLwQDIEhltF+7RVKBMPcNqD87Kem3bZhlVYqYtc5SCSQeJR82Ytv84hqi+wt7Y+xgvqTV2ynAI0
aI9Y1BXsE7166ZuweoqtMLr2eoQkVrusH/x1D7Q6gJGSrxMu6NdbeeujAWbeVma3sB1AkRyOSQkj
4+Pb2UAOVHvq/Si+9tjywZ0AUQfDda69yICGDHHAZ/hPGdIwz/s4QqPA88UBP6uohB3a4fWblWMt
hVolPQ8yACA+6twsz7Poy7NrU8QWyzOIKQ8flBrhBrSkeG2KkUhn24mGez1SJhPQ5Z/NKrc/GgUs
hJB97Eul/Pohlnl4Ar+Q6zdIcOgALX27Dk8QCsYNo0l8xdhNamb1KttF/sQKqSZoJB3NTsGLvWd0
Bwpa5bwU2hyqRzimANQjmLFIQlqFjsJZSCTyNuDylsOexfO2zU6LzgDkSF8QzBt9pqvXmPPaxdJP
EFl6mloE8y2gzSfYzfPBgG+v1wOqgWsPOSaxXLxHWSA4teRQ0+MJ1pqBFnsawcvsfCqSI2arzWms
c0DEZavEQ51QxExk1zNEMx4lA9YhwgxUNAHnA+lwoNPEZGMQ3nn6Eg2Y9VE0Xv/Ng42xx6YwX5UU
eGKdYF6NNWdVf0UdSsnRqDk/4hFJE8MY79r2ysdhcLlrs4d9J6x+XpUh4x50uUk3NIzNF6qS1IET
okMOZbMKqFuw+70aDZNNdmwoJ6qKKGDkBHoz9Dxw7WczQ3Ag9bd/fHsxdYGmdWUQbvHsjpypNYfK
sZwZHU62QfpRnCb7imTBrUioKiNvsT8eXFa2U3soO3H5my9rOdORjZ7eTSp77RHvy22saGDfgGJP
1Y+OTWc6LlWAnhpaMqLR+j1AAt94PHrYkB9633mY2whh+TKJ6QBUGMF7XCyrev/UheRevhXa/xlV
/mZUCUn1l+JFCGsqe/pxTvn9N/7iuNoB0kUUdhz7JFBgefUXXw266x/Y3KBLxEyHgHTJsO1Puppn
/cGAix/3yAwhs2JRNf7JcXX5IxcLNIixAgcpRnH/ZEy5RP780NItH8eyLUBWqla+J03Uz/2n7w2M
u3rT+Rab7Mmv0F5CYW7G0Ubcsum61Nb3BEEk3U5p2KprxSjMfZ7CvC7PVuWC6O1qw+FYzhrfgNZT
BqHJ2wU+GE+fWrMwUjBXh/WOzIjpDBqAQQwN263Iez2LDR60yr62MBpBFByZtTEyAVqclXN4RERn
ONix2M0K2YHr7wVHWAORB9ZP0K5zKgE/3JVDqmpsqlVMO/ybmep7yynJgFFgbefzHzK+6Ht/vjvE
p1uYTc7ut1qNA26SBSI09tLWQWhyGSAp4ZKTlZTFKxBdoj86Ho597dqG1MH3Ka0x+h1g8K7ddWQA
SGDR6KIUwIwJodzPH8nDcqWoVBu9WICdwH6YFmSnmXkUwu3YkFQDGDUkWKUjr6j9ntyECYSLorCu
sqcK2QMTSa/HcuAE70iZ8Rbd6kwyfD7xKLYdvjyQ11oZGtNWYjUur+Y5s/ixAhKj26wItuy94DeE
v59n1wzbucmugyWx6VoBpobvAJkwzrAvwOXhmznipX/nlolR3RZ5WM0ffg0W/Dy+Xi6ENAIuN/xE
gB+u9/PNI4u5CWZsMF4ET9sS2xo7ZMdc2SZv+CS81LkeVYUEZqWlmxvdurYib7iFFFSmr7/+JD8z
HN8+ievDsEY7C4YXyHf8AEtE2gymVL4Mym/llVtrVDU4OBiE15ygjs2u/Kc3GfuoRSAt4MfjU7Js
aj9Ozg0rMjwKevGc901bkb2pa2PIVgPCZT3+5lrLIvwXJrN8OzYuxwpgwto+rNF3D5RQ4DyrE9d+
maxIJc43GwZiTC44hXZ6ijDa4RbnWvbE/v36tv5tJS1ed+SzwBEg3Yhu4ucviX+8anGvVc+TGfTk
eCI59Yfb0DYS7u6vL/WOpLp8SdLXsNGUGN+xeZvvbmhaVVY2DnbxgrzQLbwD6e/lp9zu2KMQxhC/
W19PwcyU/FwlbSnNrTtACLlPlVfXguESGyK2wGlYBDdoQz2URvFQ2vk5A13x9aEfHaf4nV/c3x6M
61tu4HgYL1ogj+83NCvIfKyWzPKZCJqWT0FiWZa+DpY2yNeoCkmkaoj6pwt/d7P+/mAg5OBQhsek
jafb+20rpC+a6tY1vs4uGBamyJ6b4Anh+XXcmmtLkFycH3hNMu+JtCTyAjZN27ZBvS4I+Bk+JsU8
klKK2/LcfY0YmgU7gYuxvnCxxQZn/PWj5b14t4D5gB4tLq8J+gcfAvrP68iNxrot+rb6GvsJVpYr
Emy7+YOSE/3oChlSpId9oGolrwwYELxNCgSMw6CUWrNZBpkT6WcWYJG+SsUIdTn+sG0fV4PloHL+
vgE7qL2HW3fqI/lFRQFeP+uh8DJW6oBlEE+nbDvJMUxPPfBEsNdftmiD1GMuaCN68G/CuO6mh1kv
JcSqAUfnXtjMQtjk4VDIJt3ZTuPyfjfxiE69hhZQfJMj2ZfWSnShmj/w+gfulxKp6XxPG5PyGYmv
CsqeGU9vfcHYsU4JhpZTPt/PnfCGj0PbyOGWqUvOz8Zlyg6yijFM55nZ8TRyafpLHGzWqagNXnSo
s0D5eHmljEt3xO7I0kW2ntoLN4YQTn4kkZ4q5J7BbtzddKNXcJjphiz3bq1aJ430No0CLm0kI5LL
FVTp5WqEWtbyCo/tpHlo/MQdDiFmYsll7uAivh8tNZUXcWPo/tRP/cRamvxw2flA9ix94Q8q5rA0
w245MxsfK6j2UPvwuMkbhhVBjvufX8BNyRYeV6XHFCPdmEScc0Nds2T5qSlaNrG88EyjoCsPJf+D
MTNdwlrVBLX/9XcAOGF9R3vmJvGaJVeRSy7i2eUe9CLRXHqqccQ7aVHxnaLvd9UB3uHOuX7d8wPj
iPb+VOZtDwICuLJcUaBdSXE/Ii8A937t4Qi0YaNflksVdJxaIqtKFk0ayrS4BRGpPG+XChj5i5V8
avNODWUQsGoiQAuemUC9z2/5nhV6uy7qMN09Gc6U6OemmAbuYTXhspYDnsIoCu/8HH5eupm9nugS
wOVywH8bUfdSu6XWJPgzTVD08iVQUcrpshHhUEbbymiX5+7ZA7vAFtkysgXmv+GyflviWPgnCLON
GE6BGhz+lkpXDq9Cn4JTpTz5jqQAPACqjo+k+fb8y7FPl8/iAJk7/83eeS3HjWTr+lX2C6APfAK3
5Yvei+QNgqIkuIRHwj39+ZKUYreoOVSc+4nomB41qSogkVi5zG/8tS8Er+CMKig7xVl8H4A2ZAou
L0P8SOdt0WDm6UWHjZv3mCrkKdJ16ICqSFaZG+o1boaCFVTTqFjOBUNpPkmSArqHrJ9Aluxi09db
VKfWw10dlPxvYwWSF1hkPbGB1BE99a07prznczsvOngwacxfssZp9Svtwkuo6Li4Fk/C68gbUduq
LWe4EynGK8UWRZu6mw/DZCKMcz7A4OIDm7ZDwXENBF7pXe2kadtv6jxcLO8wBVKDNzLzLkxAEwwb
K2DGS2RKZELH0DfBdudhXDu7Pp9j19ywt0ErxYNZL1fePE9s/6CDYONuwwKEdUmigFbvhe95Q96u
EtDFjbn2o8xJLysL7wnadhrcQ7QCmGdaO5t3GefZtEPTF/m3VpPk15PsOmM8BWAnuEZEW3k2jUtj
04MgbCG1Cfkim+PqFvXMyC0vqq4KpwA4e+qOcksgJtxsESDKZpTka/AnGqPlB3QQcGTqE3qWmfJi
aGQ5YdZ/XUZU9BIdbGfuOcymfAHq2yZTksRneYUAh8ByN+z05kkzHVIEHZem3uVzpPelqaaOPRQ5
aZPHp3i0L/yssQfV4r3mOYTKrsE2Co1kjQwrV5NJQ6C5QIvDJuRmZaN4SiXNXM4C8IQjnxU2po6C
DMlCdq6Z1lE/7My+HvlNSpiGn/VtpONSbg6amUFzjY2UICNHeKLLCTPutE8MogP4PcG7YNl9x4Ya
mtbBkIen38zeaYCdi3sIZLdw4clkKL7atZBqg8ACTp6zfq4Fp3wRIcDfbQNX6kO271XDdpxo6lWY
ZgTtTHyYg8RwLydzbvEaIER57qFu8HRMtpitYde2FLZOsUww1fNrETRUIz/rEKK+XpwR/GMV7nOI
KXgKxUk2OsZRZcvSIhPMNGvDmKaMtq6pouY2AiBJn7Di8J/fTFS5YpGNBquEuZjgxc6A7LF5ghS4
BbOi921dpKP+GbZYDht3wcycK/crfMnqdWdAPX+wDHals3VEG7YjPnCSnudKGHHKm+siRCjo/SSY
aF3AJy6zTRfmCFCiAGrN/jP2Q7K9NYtJ3oVAoDL2UIu85Ylf1nQemZWr+hUP58bAD6Uw3POIK3XW
VVmnzTMMETTiclFW8pubyaW9KWCgtC/jggTOJWopEjw+Ih7g1x1vrMtVQDcLWzHEYlz8DcbRQ/ei
bXC4rlaYChTWGe496M/B0BysdcMzQrCnmoIGFQXAfS0kd4xYBp3SL+04gx0Rs7TDVd0ac/8U2pZy
b32Jl1m8BgeZT4DVpD1HFQAo7j9inwKpOvYJJ5lci0WOy7IJU7mY7S6yaQSeQg6I1Mrv83Ns26x6
N4QihnlFgrbcgY1MKg4+vxcnHUwBWt9ub1vr2SLCzYx8+i7cIGYqMkiXAupl7Mn4ANC4h9Fpjstp
BHvb3Fujldi7qGaC0696tDlTXN0cz7iqobi596pr2qyCnirmuoGZbk7T3dRPTn9uoGJp3CBj1C0P
Pc4RNOZb32/vGQbGZQVJyhctRPTJw2xsZQ6i9mHd0xbdR2mPFcZSuUEBdz6vHBv0Urt0TfDVKrKg
/JbgUD5Mm9zv5wZql+cotYZtXomV7XQeZFlGUY0XbBSDBOnvI6x4/QtM2Yw83w8+KCeZfE+CEl1W
i2kRSNlqY3n9vPiAgHoHMaXW5mayq5/ZtzlLRrQ3uCNVFUTYKtUHKhDFovbux9lDMmJTR8Bhcd0y
cfLOD/MgPLKxyBx5Ydpp1rkmxg5QU/Y0cwd9rIQEEl7uJtDpY8sBzuuQuL6OcIVn6gwTJ9jIihDa
AAol9Y2BkTldmtggJfWSZuDogR6VccqgnQp4b480LJ+JgGWlsz+sJ3TlIDJ0v2nFYL0uw71qihSl
nLLDBGFv1XhQhHtAF/QaatV4hEmvYwh6F+TwMOw9cy+yYIY1OosO57EmlmVBqg+NyBijkTMcSSlz
O1ilvziH0AW91R7AuTnElEIh2oEeqiGx4lp7HqAUAmIhbc7oESg5qQnumz0LVJdCn5zIx05cKe1T
wXcrsYhquQVBjt7xusLLkw8zsyriXeq8quX64TPrOJm7QvIrdmaFXFEZ1Z3VvoD51PlqGA1EG7tX
rf8Viciy2uGywsQwrtBasXZ9zUDAOSlroVOWJOz1GuH/7ffWD8yyZ2CLo7QGxagSMVvTgtkVMTZf
hWbrsfzE8FmnSG/tHr8r9Cn18wRDH591zEFgEtH8cNRXbzmRwUKiFZiFFZDfgqJDKoOFJcxk+gpU
ZyRsn18rsTS8QitVO6DAVlgS84kVvKbC3eRWOQcMfg2pt2JqkgfceAVKHY9Yq9J7en+MHJiW9UD5
p/q7oIkm7hgtDotnpLpBWNDc8KMfk6sFrf8ofBpyFHDzQ1L7cTEeXdLR4W7B+4G7spZaN58Abgxp
cqzNUicVZg+pcsTnaNaFfOAjLPVY0K+zJmDj6Mb2wAZQdrhAgkRn80NVt613MOu4G4KrpU/sKj3z
IwFc6TAvrn4PHIc5F86eOUnmnexc/Yo0RaMbXtis8AtQNnSiZklK47SBUViu4NOljb1vbAFLYBO/
n67JMKDVxeBxJFFFmoNZHED/Vuebva/3YySzjMzaZAWyHwD4Sv7Af9e/TVbSLlejBECMoUXCddnr
JBE6NYRvBI5qYzm1vtr31yPvPZ6LVCOAwX3bEfiKMxCGQ/w8BGMMyxXtdiQfYV2xF+Q6nckJsp3b
unrvyhIM7zlDqnjoN7EEzaDA1AOaIallzMOzVSAd+a5yabkFsx6gsWaImHC8hpj+DTexCNP2ZWiR
5S5WCIzXPcFlHl3nzB0BjZaryLPZZxjg6CIwqz0qNtOa9APpXGANVxSePOd+ZlZ/6uAxiTiACOcJ
ZU1wzPnLkFgTixK9Zz5dbA7kGl0VtNxtOoU5icHPijhYypDEYIpjMOHbMm7gGewgEdA4xujTmF6d
AZzIFSwYJPVwqUwoR4akjTvjgD+Bo+6AeDjKWBujxfpDh9NFN5a4OgtrJ0sX+QIaBP8xRpVpuIsY
1/HU+oKGLio4gbGg1twOHjQ4EXoVlEOSEGLAYjXUvMdG1OXY6fqB7eR7fD2tvWjRobImJvuHWngT
3MNSTGz9gxVY0B/nPCCPen/1ykHq1EoaRYjC0syor2s2/TB0emMA9OIykQie9ZYEVTSWl6Y7TWXD
giy64vZCsOs+9FKhX3GqZVDKPvNUbRw8ZvE+SspJXWMctXRHdH4teQjg/XYtB5vhkh+gEDwQOlGK
rviY0O1bYlXWlDoTZY5IFIcw8VY14vyGRPCxyQaLIEXCr/x1R+fKllsIDboKfC8sZLToi66WaZzj
NW/ZzDC6DxYqXndAOwtc7ZhCPmbmX5Y80tRS+tIV5taIAU2Jivp+C7rUxUSupjnCLy4zOwrOjg5Y
PY/RSNbwxpGoWYF07BYmA0jX5S9ONekKfX6PHEjt6ES3gAnBvXzeNfoPPSPUBcCXMdABzfexwRpM
FXLxoRy/TlGv68wBBfPE2xju3Mhw1amW+/3LV37sqtGmgsrmYUYNGSsgcfq9TQWxoAzMHp6x5496
evO+NWRg6M7u53f351dpWQUbuRUGRoymPnRWbZDuy0B34is6vDo+Vb7rYGQ7EayJXZ9/11s38N/9
Y4vWsbAczxaYC/05lepMCz9cmOxfJ6fA1PhUJYXNTvR6gB7zGikni7Nw8SuChmLgDEtdDbIJ5Lru
IYFc0IXQk42QklfHnvfI/HP2UbaxLhFKdPY4E+Bujfzp88v/Y6k0sZDE1kJrwkIJQv/83+oFbYRF
+Ci8lz61Jq6DA0qXhRyulFCff9Ufew7YIAI5iE4gjuoGH/vdpFGpXZJAvaDP56j5EM1BNj5Yi9Cv
iB/F41+33McRCihVKJK27fGdSFR9VJ5om84JYvr3L7Wb6BjV40y7XKmUyH4T27hyzpsoJN8nmZj5
83cJX7G9JNoV3vHze/+4zExNPU/PMhiTgq38uCORVp2GMYydZ3oSlI74y9GlCpAmIAJ+/k0fV9n2
kMJhEAspVDBB+ti8zkkMA8fKrGdVViI/72upS/M0o1I7DImts8bPv/B3ZSCGJsBraTsz5IUBSdL0
YQeBzV4IJnP73JbMiWA1O5EOcwTFmecatY3E6DFJ8dQL1yL3Ek7Gzy/gjZ/67zeQVAsbDhNorQDW
6zkfI4sbJ9KqAVXgcz7H5ZZZ1gJJogHhl+3f05ahTXRqDPdVx++fTXED2yrKi8LvIaQfx/fFKdDL
YI1o/c+8xTAMHaqFBfgKR0KXj1XQbQIHodhxlVp5T7QWo6cPywGb+6GCdm3y4q8cohO5SC8UzSML
svyYkr7RotsCkUnt/pgyWg6WTZUbOrfqYPwTLAxtIU0bGVMKnhmUb3Ib5GX1EV/Xbc1lifcGfUdq
T9TEukcnTRnYQn282pZOlqMMhVotHIgSBu2xOIOucGIPE6Ltp0mZ05b9fPn/2HAYUaFs4yHSbjt/
bm1FZZEYGMc+VUnjkLPGda9LoHDpdQbws2X9+Vfq+P3bAyfUhm8zmgAsgNCIg38HLQZlUHq7YHwK
Y5R3nK1KIQ6d40tn58aF2ZlcgfY1UBRRE7LnPAg8ZPTVfH4ZH+8cGxucf3A1BOjDO/dRShkSUjny
LJOnvKL9eZIWbV/c2/lot2d21//F4O1jBEE/x4PxHbg+jGm8sj5sct8yMauvu+55aPAhffAyobcF
biU6s/r8vrQy2r/Xl08PEM8JTDzGOBfg2f2+vvE4mVLCMr0vcSUNNhHtyz7eYQmWUummGXRWZ8XA
u+BfgoYN+3KC4P5AsebhkVvT1qUFQ8mj5/f16EjyUGtxdaKeAmx7TARBAP2uLNFtrcnQbYCgx7M3
OQ6Br9vECEfw2wMGWtyckXucRZAg9KTIGgodrykI8qk5GgZxVO7w2Ijdv2D1P6w3awAV3jF5T12B
EtzHNfAwGQoLX033qsj0yRxVjCqQhwAtvjx8vt5aBe739SaAefgjERM4FiGu/b7eILDoqVpudBe4
1dt3KY/WaT40OtVXhHpC0PvsXQLSYRXKqdRd0p9/agelOwQGgmDeo+cK3c+kFqyJdHbRRXQUjDxT
xnLW8aqCnE3rIh/3WMxTMG3zMqI8TrH/piz5OfhjWqSHSAY28bw7S2Au/GyoCv3AFy/jW4y36bh4
b02g+q97vEAW9ZPMLLKWcSUGAn+16dtUN5Z/jtB4I9m7GTMPzr0IfWQ+cLaKkRbI50sa/P74hBAu
k3xTC6l7nIXex8fXcAdDAEPqFUq4eMza0rN3NuPRg58HEOomDJZ2OAeFp3D0ZbSp3ag8QPKUD0Oc
AokvA1UyNI2dVYh6Srfyk765j6hfO6xEwBiuk2BAEibMrgtGba8DviC4KyHGOq+Z5fiXoOiq0wT/
0nNOpGShWk+GfGN0mfNlYY48nETtmHn4lYPL39A1zB+MxegpDiQqKusubK9cTqV85+LvfS7mdtj0
9dxsmYnLBxhZLq66NlOCrAYMzyEyMsLrLfkMasI7xUcL1LNaGtPaOHUr7mzO55c6qSxvFbV+Qgsj
7rq9nZXl3SgciFgOHEYogoZbbgz6dk+5wjFKIvN667tdR1oUqUMGU3zHmGCuQT8yXIZyHeLjodxi
OMENYtuPIZ4yCBRnXxQatXTNI5Vv+rGt7pYMlRzST6RPS5TG1qZvXrv9bH615757xjDGvU+Up9bJ
5BenuehSYKBz+jcDst/eMTYEY2WCmRbS0E6jH+E0Fe0fgdpW+Y3nhSO7jcPU1pdVn/HYTP/+L9vv
P3yZACinj3lyuI8ZSQTOl5o8LL9hoFmAEZrMO2RobIDzRX4+uI6i/oMfdc2IEImXz7/7j53/dptg
dRjZEMQ/wiaU14UVgl7Ft6YsKVwxosNMqnDg8P3lmHj7pP89ht+W1LVhpnkhuGJ8/T4cE5Nd5PYA
VuabNWrijGNzXKwqCp50MyVS3JR2Ed1gRmeguSW9sN44A3yl/ZB6PhaZPbAvwHr+Zeu34UlpNOKe
8xZ6Jn3F/qEoSF5s9CDqld1b7jWUvfJHoZzgrKQ9ew3LyP4SZtSpK6uyTMDheXzpYMiWrAxR+HRv
cmZxFi5mB7MN529ZFaMJ0ah2BxfUfIEFgpE0z+8vudAHEB5LotMA0iDWBePHP9wVLEN0k4v+1zeI
Oix+Aglzj7S/hNo7vZRWKJ8cI5w2yo4ZeoBE9w/IESHQ9vkW8PTK//ZkIJfpqg4wIMAxX3w4UKw8
KhgfJAjRKwYHtNPaHF4TkoObjikJehtuMR0Q3pgUEgV1wbSnKg4VfavzofaHHnJDbFwuVuwenGWm
cdaidFSk9NPXbW6cp5DKYXdAK3EK544eqLysDB7aymcwhup8PzF2yaouWos6FDekjUO1QzL4x+xn
6YUjYFHin+Ud0riqLwsoPT3u8536OstE3SMak18bJTprK3+yxp1j98hAObj13I3oxuDD15jcQDJZ
4Qo4OiMAkTWo2QvOxFvXM4IziCzuF4uuNpzzHBuFv2x7vXYf1xZBF8p9n2pWfDQSVbSEee4i+tak
rneBTED2UKOngKhUU5oX1qjFrT5/nB+4d+wqRH406hY8kgMEz/3Qz0BhVrYFR+d3HMjcE9pmiIJE
KF4jp79kOwYRPZHei9tvtWPKhzSe+rM0Dc1reB3O7vNrebNp/P32STUJn3aAtINvfQQDwjT3uiAu
y+/xxICBur2Knqt2QQS6KWag7iYSrStVVBjdYfmezHCDfe+QAIfd0CcJQ8gLBkTktkKsLO3loFu/
tNBLo0vOcz/tDo3jTBcoO+Cg5QnkxbENs8dVh0sdnJ/aLNSqtYJqDefIq/cGy7LL8t44R6Jx4BdG
YZy9eS/OEx65m8xL6108cnqvK7QozgrGvGSUDn7BK2h8JZCSMWOGy9DzwRsoTclFutvenspjUkin
XbUYiZjsRMZFa5+u35UTpiUjVxB1kxaZiHa9L2WMHo6oz8c67HBaSuH+Y0VgV9ZRm9S1exOr9i99
W6WPyAP2P9wUU9hVN2TIjX3+dP6MP+yUENAc0DWkev7o6zk2k9B8GvPvARROrL7GMPsKymNmasgj
o6YS35ZORSgDGl/nIRtL0KND/TcVzv+0YTG4Jm12QK6if/phw4KU6opuEfJ7BN1abd4eCHThRJ6l
0u8x/xzCu6Yt1Q5vvmgLnXt6StAQqNknuKz9ZU3+wwurVZm1RrKt9ZhsXuh/tbiWQo1DNeXZ91iY
/m3jW92NLQ1jI2jsnnIuqgslm/6kdsviKCfHOu9LwUEmZD9dQeILACSX43CWGsr5AXK+8VZBk+a3
f7nK32sA/Y774F1REbXBTFNUfliyoYjmImxc9Z2udxPfk1l4ONvY2FkqdKwubH/ImSl1ix9sgtar
fiSLKTDai+x63Dui6h68UMZnpsCxwW5dxYSEU2DXZq1kueMM1lrDuPd9v/2XZ3E313g9vXxDE3yD
fVebvva/sSYQ2v7X8/1TGLjNwQK9dH/+nV/KwOE/PrJktA5Cl+7ZvwXhQvcfwmro+zatQpDzIQne
L2Vg/x9m3HTsoeKTX7wpjf+kWjgOSuMWvw07W8AepNf5/+ESBbz7t1NOtyj5h8JJ4JWNBvfHMA9w
xHZrW7lHTwbBGgw++I6yH/ZLlEwnMm68A1qVDAyrcZy/eVUnzrzcbQA1WdZ4U1XKZNvWxgtuguZ5
DnKVSWXk3PlZBs3Zr/1yE3euuEjk0N3M2ZDeMTCX+5wx6rGgp/Nc1VEAr0JkJ6C7tv3cNV9pkWUH
aBR4g9KCmCA5Qr97NevcWKcQ1Gg1Trl9S5cvPwlLWZ5GwpF75XQrJkTlORYGQOZkVGyMrEhOrKEb
j2WKrAigXd/Z2EYsTopG4RAQyemyqgO5r2UQns1oS2B040/2NSPU8AKoG8Iic2qekwDhxDtUTrMj
Ess9k+340QrT8MJCaMiafHWO//bdYs50P3zQKGXjYjtkUvP+IF3AyaKY0bi1wFGvW1pHVyEAFOQ+
Bfgf15tQgpOp2nvSrL+NI1/itBiGNGkr95hm5/fIg/nNapJuhsTWlB3Cru83eOQUqBbNFtWgrb5U
CIpc9ioZr/sqXV6ZqM+PZauca4RV5oMzZ+2F72TTNWDodE0rJN01EdaG5uTjS+WoaQP8UezqQQ57
YeXcRoxxnZuX8oAToI0wjqu+GaGzSlsPNGZYn9plfHT1RFylIIZyhFZwuYnOcf1GIikwjjIX+SZu
KvRqQebum2bwfsQhxjtd1qenve+Oe98MoyMqK8UVk4HFxkgwy09oJUfG1qGQPK2ByT3Ecxo+icZH
YSL165Oo9sfbGtrcXRi56flCgXk+diaIO9U66ZeodzvI+Ka8dSu33hdkdyEcuso8eJNEbSaXjnON
AFJ6HscuVplCYLSFii0VDKbNNAN6BDbSzhnOECk0r8KWvUI94UfrbHHlq5omdM18Xx7mSTmnPi33
fVH76ZMKRPrY1IkFoKD2rgsQXocpmacLZr3OqT161aFVVXzZu1V3ly1OuJ4KiJ2FoY51GSGZFJZe
cGE3tf1U0no/b2I3P6Y0dg5ZJt0CI95Oklcn3qWsx1M7GV22I07XhtlvyZ/6F4YeWInNU25t4WyK
l8YZv0O+Lo7xXOORCkzuWAFh3NGRCDYwxu0Hx81f59GpY3wsXPtJBOVdhSbXQ6cVVRazNK+rxIcL
PCXYXngGk6sVUzjzIhmovtej4TcvXdRmqH/kDaguDBNe0yhI9uXAX4qXVN4Hqal1BQAYmzTET1EU
wB8WjujRV9LfgIYqboXT9V9JLIYWx2TrDuDJMbZH/wSfoj1DRKAIvsD8MpVZfk1HWt54kTz489if
+NFSHt28qDZdrfKVIlg+9VWYHoVXRLs5dZoNR/u0isopu6k7qGQLlMW1k1NALHh+aCBA/giqbLoX
1JnXNSa4ax4oKWCb5PaG5KG+MtppN0q/OW1axsGIeOy8Piv2EWIx50xA5b6R10MUDY+G7oPnvmNd
Z2bsHEqwtxjsjpzmpTm0r04/cyWgWkdzEvvKGqftIC1lbBPhBI8wTJt6VUOmTlejmNGcWeb4ckG2
Ym+gbYY++OyJdTtMPspudCVXcTRvFdbH+EZVClWgMBzusZpERVDm1N6yjRvCHPXfKqxb8zSum/p8
LiNza1nGY2bndG7jeEGpQ4aI6/oAZ0OYIGtppF9QPjaPksb6FmB8s7KzvPoq0VY8jaokvPYKLPu6
zoPbvjBuv061Y5JArQHIQffiZ6gsZlDirszOL6ApFY55MQSVuQ4iLXZgB9LfAuwIH3CDMS8WN0m+
oO6dnsFrf2aI4B84EZf1jB/YRRe7EM3J2M86xC7X/Wwgl6jc9qrHneEcLYHmwYhSefHG+kaPId6h
0hFvFhsNAgavzhcaZfbBx0B220ZBtUumzP6+iFidj7QnXlyn0YeLWtxHkv/0HlAgslYoPUPgyMJ4
j09TDvQwHteoIiZXlkWlN4auJgk3E2Z3LH0JCX0zzz2k88kOTgPE8TN6HQhWwtga2WjYU4cGMzqe
rAKahqzdHlO+XkNi63upon0Ko2ELenG5ynG52dYDYGcUxcwlA/NSuqh5TDsfmu2FNcQ25nRx/jyi
BbkZ4bMAIua4TXnFTzsSwwNTcgCZedOGKDn46aYoR/NRRmjVE5mgOPX2ZrZ972pRmfFawyI6qfvA
2AEb7y5hCsqj5xrRDnXz7hrpl+CeEW20s8zGvE2GFDmLQUTGep4Nf4cTU3vRzs3XslvmV3NRhH+a
MwuA68mN95MzWugUBc4Ks45TDzkKmgxli17kCiwSsExN4DBTIlpqXjPQ15zKLIvvlEcigudhI/Ge
xmfjuokbeagSXmkETwW290vXUsSIKGh+hC36J4NM7JU7jQZ+RcUWzw8ELIYyP/SeevIQ91sRa5HW
CdSovua9/wTF4cWM1A/wm09BNd2U1oKy84IMF2JFKIGUYt4Co72zm7g+qRMh7oY6tx9ySqdXbAGm
L2BlnoKh9A22egpRKT+pgZmY6qRuumbo9xLh0MU/J9UqY3+12EAvtylcAHerBx6owOJ/pcZJBVdN
38yQa/zoh0pnJzjIYeTBITVtg4ceIPsjT7NXM1nPvkjq6jyFplE91QRQci8Nnp8i2PcA5TEaMvJ2
o3vuG5K8HAPIuTxRbSqevNlrnmlexNlVRI/uFP0zq71TyZJEe4mvI1LTUzcuwDlj/Ei+BcnUGfce
GDkPBf8hQlfRSPMK0FDqbErDnPfgncrd4HdfUCYfwSPFcmPOPEmEAr5Mhj0e/LRGC7LosXtH4WQX
SkE6KZOTtHXP8K9Hy980Km+VY17/YAhcIshF7ssFo8OECveEE8S4TYw0PkN2Hgu60povBgTUEWps
vROMG1c9mj8vbh7OJ23o46HkGmpvldOM5YpOt5zFVojuYBqWpkcqItBPMOZx5AJ4Do0NLjCISbw2
YGa418WCt3vWGOghugCMVRRFJ21hpye9GaPnKuXaFFaNpq3fb+ZYNM/K8UFoTt6Mc+qQ7mBShFuE
MaJtm8pqi15eTZcggYvQg79cQ58KDsqsUYuRdrH3zMj8geEhaTQ2kCkeyGgJW9/8oPSDL1oeRnSv
yhVN7t2j/qk7mAyG00L+t4h71+H+SxEHI5K+6f/5VSb9UcT9Kvz+p/rxP8jHqOJr+ht1/v3v/1L4
9v+BgE35D7AFnSzcf39R5w0h/rEspuOQMOmI0JOhQfGroAswgdJk4pDJLiQAnx/9KuiCfxDkBtcQ
QtoUts2Pfl3p1Xs/rvvw5/8pVXFVpUxfsKH5UM9RMDIEc+FK2S7cWma6vzdBZtzlaMZN5gGK0bqI
f+C6cYm4xBFlPa0Yd0DT+QQB+20YqUcrN1aZ0/2lKR3+3uGgxuMSHN/HnYV7xuv4Q4ej8pgKBUhw
Hap2Ni8i93EO67NuyJGwQSLFZkiAweEmrOOS4X10Xtdxtqf9Wm5H+8kdIEwkG3IyXEoWY5VWwa4P
4ZoI66JJfMb93rDi5NwYA+IuZv2qlXYgaKxUyUQgf87Q4NH/d3bxGEdtqFuAaRbYZBjb2QsPboW/
JN1i/6wxh3JeLWZfqZXRdg4isLlaz075gMDGqmVPHCYO2gKdaTxoTmOFUx5qucyzGAAGEoWPAP9x
L4NUgNkJ+jNnxKNrmZQKhS2tIsYh5odPlmNsu1i8kK4ZmONZq9DH8dAXwGFDrMGTrarkZpiKdavy
m8mI7rJmbLd5V2yHvn4mbpp7DPOu4k6cZlb5dcFFps/ydeOPcg9eNFiNfS9XTlm+FpNr7nM4oavZ
HF9LF51ZX3VnZTd6CIvU69rv+DKkl7CDjJFYe59G/bdD9JfgApROI6H+39Fl/71q498Dys+/86tF
ZP4TMMQBfsAYG8SHRg38NJwLvH8og2Fk0TQEVEfo+N+IQtz5FUFM1DeYUjABhwKpWzwfAsZnAYTY
83tHiHk64Y0PM30szOERazTMv9qooV0hcFoF8gCm7mnMUdztu7za0md+BNV323J04yTQPAaF9TiP
o7VTaMZ003DSo0+2XYzGPjq0PI6dDBctN+EdQ5XLPbGg3gijIZ0fwvbHHA0+Ct6CqXbQmWdGLOtn
UAXmjcHEb8+MXG0c6D7rOkjTHbwBWg2xuKGDFFyNS7rJg75AXRKB317TExzA3dvOsMlzR7c9MftW
A50vAaYxe+/dfpXJCbU3sVx7XeRtKjGKtTWP6s5Owxy/2yk6JqBuMDC2rsfF8fZdH3/x3SJd2SNv
mihkct6bqYXWNtdkYmxyZfldu/UohK+Y5DDIlg+I+KyUMy1go5mEFGJ4waUDt28H/dGWBOFrWobx
aT66y8oJFzhOsoFeTDW5BQwv9ijNa8NNOW1pU3yDAeSgUYx7aZr7LjJb6sUeZiqSfjjByajYFSk6
QtmCihPKe9hzIoAxJqK8KZpu178NAozLSBv9KKOZDrUTjhj6VNZNWNvysR+8+ouHyW6BX/Ji9cVN
7qEMlcqgVfDKSbjXkZLnLa6c49bG3WndoHj0qJYqRaYPATCnA9LjOEChsRUY2tvGMaJbG+D4KVKJ
i1gZhQdCDKb4GWzw9KKt5PjIPK37FmLs9TAVDsh8uoeIZFWI2iVDiM/RmCOUryCQixEcTimdnNmN
PXiH3kGhSqQZLIJMDPKhzEvv1JMYxjAwsy5cdPnECgZbhTKVWbdnorG1UqWDQGIa2jilJAosTWfX
5UnbRZi3LBWOMI2xKDQ0AWc2tBgQOmbCjJsWJ0J1OpOf7WwUip+FPRhMsSPghnQWo4fMltVt4EQA
wIu0uqVbZl04/lSduliy4qYxZc818GNSPEvgBZPmi7UrMjplvYmM1ewN6YXqc44+BSpl26UaoI+b
7cFBWhWCGHTVTdsE7ktjOvJhTgFPtEo4R8NxVLaO6WAfYk0Xb5Nhgp4FXWCY5lQzckzrbqi88mTq
+UiBJZHawO6Yr+yYremhNZ0fvG7g5ps5nm9o13KNBWy1G0gd1SkKI36+djCt2dIS5QOtfkqa7Zsf
zjzg5Db1BSphvH/7FBAVjQNS3A168B12TwnmPrVVphdzg/hk2izD3lJO/R3O73QVKYa/b1eWReit
otVu8fFIOYrrWPshp+T3UFSiJLh2tXuAq71vJEblJ6VXqrsuc1EH9Gffh9zAjfdOMd/MyuvvxVTw
izLK7KM3vMM1q3lrws3eI56aPb/ttMxDrot2RTigHTDboNq0DxDlenXJEA8UQRJnGLMtjXxww9FG
wxRLYXyCXHFNEekeqzyabqyJ/k7b9gAVYgXTuh54qKjalicG0kS0NqIRjNZY9N96JJpp+lT+Jbqc
82kTWfYNLsDBzdho3jQ7kko29KLn0G4btLtx81m9ObwZQ8A3ihkokIzxfITcSw8eq/JbKuFwX8k+
3L49rWLEBQiQbResuzzCqdLqhwD5RFZuRqDnzGo6N1r5gXbr9WM+Xmlyg0BJR1s5Y/4XBE9Bi2i8
3VTYj2TLRVcmF0MzX0H4uhsa7OwGr3ouU7pEzPTWYXBu9+rSHOOrBG76/2XvTJbjRrJ0/UQog2PG
NoAYyeAQIilRGxgpkZgnx+xP3x+Y2dWSsjp18657U1ZlJUYEAIf7Of/5B1SLyQHR3bs9+VdQZhn+
aj7W7u5l7sydOSb73lFPsewIKtZn79px+EDseClptI3RLMxzjaq+9JxjA5q+mhYuFc7FarLHDjLz
jTOyh+fCi0PHbch8disrSMvlBspCOM0oYaP6ZFZudCd6bb4Vs5HtvDpe8IHHKpKsvTzbgCda26XJ
S9RqgKTjWKAl9vI2CTUpvlfxHIyt8dZWCAVa3PKuMrXqi4ySIa5hf5OiP1Sefc8xSbbbOJi3IALR
sxYbX5Du4v1fg35VXbljot0DrVbjViuxYM+wfkOIIrFQbRyn/jSYloXaIlPfy9EOiBaAXUHTuWv6
+VOVDc3Jd/O9iYkD0kDFA8bCdTe3Q7TJpiXHv1A8Ogtuo9hkH/N5KY8ELpoHHJ8xyiUajhozh3Pr
gz7ECtSgrp9bfbA2MwzJ6yXX3ZNk4e/JPNZDe4yedVG2ATP0zSAWhhLNpUk99y013PRgTa3+1XU0
UP88f+hFl72A9CDGzEbMBs3WC2hQu03U+f3JAnZHnqYU+4E5FocYMJtYdbjigcJow48+tWX3PVn6
aKtjd3FDWt+E6RyeewRq9QYYNTquYUvCNZkuwrkp2PPvWVZgxE4k7uCgWDQBENqDElOeA3aKTWh1
TF86YTRvHYyRLQLv41Li6mU2zctQ1GC1HjLeTIxfdNRMgV5z2vtGa+81Z/iGvdgzIct7fWmjx0k0
ywaTLJxyzSmH8m1rZ2nRcy8V5gG8hpuM5OAvyOA64r/MsGd4ez15Q7ylSPC+M8UbLzjEiEfMgNca
AkJYgF51OU0QoQEHjchD7jxmj5kLJm11VvnWRW721ktZkLFXupsq7qKQAOhxx5k+7fKOv41Lc7uo
Xr9xo6y+Zxg4h3HSUlmR6rHB8cW7acaGHAVEuF8nQ5g3DmOEwKbC2kgnVWHBW8RO3qcYliaV3QZR
Xnr+ymSIr8cZXP3UGZEgNoGR8g3G5cPOi9tS55WIn3pn1m4dpGVBbhpzy0MEriVEV9uOEEmvXVti
TSgq0i6xRwLNsBTp4oAb9U3tCfeEw1C0jVq73EZdGz35bdpfJlwNMvJ0IKUR9VJpN33s2UcqhXwv
9LrdpnMRgY3btbVN5PxelQZWa1B9HyeZTgeAt/Yz4l/U0eyFYazWsEZ36hAs4adGTAcKWqqwchy1
k16zgTXCaA91xAi9kX0WZNES7epUePysot0vVvGKmTwBQTKabnNH088yquSuMGu5b42EHMspjwJq
hvNcI0rUtH1s4IFZeOo5k7JuwgzVGwzIVgZK5GKDH3qxKy2dTBKZW3s8GM5kzYGO1RrHwBCZO7vo
xjuVU+OR1tFxco3e7TK1xac266YDXh/as9kzOgQyf5tcQM/WWfqdj+Z0R+QICS4mw1UpSTkYyAUB
1jKNDQTXCydofYs2b0AaPyybTp/sJ7OZ9/M0x2Fnqk+LY7o3M7b+SNiILl8qsWeKxRxCyC2ChfgN
ytbe7DnyRqR72xGXu+2MWP2UjqILhqyLjlMbXadxe7Ei2w6BWrMjkvD5Kso8pMFhhjZ3TYlQFz9n
dxVX7oC127jNmlWVsc9LVHz3cPBbIOqhI+SQC14jD/2P/MM4bgkjyf8IRnTx8JiPM/Wvwrt0TU/M
PpIUlzVUcfbWfEX7j7BFzm04pSXYvIFd8prImDCkGK2N85HVyGn4eSa9UdOJcSw/Ah2tYfoUrSGP
Yo17JBW13mWjbZ0x3v3SKjPdqsa5pD7q2Ez1/SVZoyNJFspuEUjar90aLJmtEZOEU/fnaY2dTMmf
lDGZCJNtjGdvJJwSfYp1An2e2P3IrvTXEMsJ3dYlplTZQqM1w4WsS+g7q4B3yF6mNQgz1TDp47yP
TsRxOZs4Qwiat8T0jGM6B9Eap9mswZpzz/gDe/YHJJPzhnn7FdlW04Y42e+uMY0bqy0Z6Ar4frX1
LcGlKsQvyD8tJCtUpGWuRX+8yP5Vt6b+O1Kc7HqaiAE1vA6eH2anR5n5n/SR5KJNSy1DcujY50f1
kSeqyKW5tlLJTGyNGy2kXpy7pPxGA4rosTYYnYM5KPuKkVIdpqSWtmt8aa+15Xf3I9N0Qha5gxU5
7iQC5WfKF2cLi3K+9BHzHWqgi7lGpJofaaliDU7VLZ953RqmOq+xqg6Y/RXTc8xtP1JX26UvbvOq
XR3F11jWCqNh8nfXsNZSJBwF+keGK61hTR1Q+N53wCc2jjG2xSUdiH7tpds8qzUOVn0kw44fKbEO
3F0ScPWpeqgo+re2UB6Trr7edWyMW0+oI7k5FcoGmizm6vlNCgz0LBAThU7rMqW3qwTBfpYxlcM9
iSUUU5RktQcRvEr9/gFJnoyjbV+T6WPWG6rnXi0B4mMFSZzhJxS3thvfk64sD67ZpwfZTg3ch+ot
n5n8deTF0T5217kcSvos6V0w3Rjv4qRvSHzzVZhPLdXtal5sx7XHsAur9cz3ohM/7JHGLwpdP6l3
UCG8Y0Hep/w/SPn/CVIWprOKN/531OfwMr2k6U+0oD/+5E/QR9hEhiPdwznxDy9VcNw/QR+yBP+F
cBQ2HSIgm38CA+lPGNkw/gXnGIooNnDWB5/o3yCQAGFGAwFfE5mIgGn0jxLD7Z8xXAjFpAwzs8Qc
TwevxvD1ZxCIUWyhMlw1PkEIaDhzVEkECj4XeL6rNYqhsWJ5n6QFUWBubjwkSa5dKC6gClsayoEi
xfa86GbIAORGT6HmwFTxNaaz84g/ta7zOSxH4hbW2Nm7TOIHChPDJrw1wVp6gHa9bQQNtaFB4meP
nnBlzZd9bSz5RWWmOvjMLjeJ0Ia3SmkKDyhrsm41DuPbuSqYfSddP71gKbW8YJ61pNRU3LYgwe01
3chcqh0dcHuyF8zeByPJXhDHLndavojQoAB8XqSSARB17tIUq/5tlLGgfyFNNkZmex8nzj0dSJpu
UMEbjyvqk/8GRv/QDvwPAffjETiO5/JUdd330Nv//AhKhFSZFnXOJyVN/4jHi71tjFkSA0xsOPWv
0fZA0kbp30FJNa4h6nBpjeMRRQ53ie4xgfCKXKI++moYzyqykxuIXjUJZbn2GX+Y7pKsjFw7zbIz
DbVgWrp28rTU3j5OcBAfOrO+9Tz52BemfbCb6ZrZn0EKr0FQCQHaLfShH16SP8cZP44v1sj7H0jX
XLSFmpUn4XnAqhYi8p8vukE2FRN4BMO7LqNnsT79GE/LLwiN5zsN1S5eTaY8onzst1ZC9bgpsW/Z
dZwmZ/z09NcmX6MAfHuab2OU+aepJmAzWvhvLVTLN4xzxBURO9NtMji4FzHQv7O96AkwxiAxDKgE
KwOM13Ni0Yk6qbCvldqeCb0TLrXst0ovWdNmr49XujK/E3dxPUlDHHpSWg7EY8EntSIshOcl3842
mQc6KMPOTp+LxsdWwKqnb2lSm7TR5vStYb8+YogkD7KHfhQlFKTNOOww/5svvJT5DXNSXqYuTw+5
+V0v00zCvZdOF+YZR7DHkQwnzpuHMCV1DgZ1BiSmJDhFCjrjVtV8wYEB+hjC1+xcJmaLfXhhfF76
qnnzCsqITTXRq29s22+RLhCDXCVdd/DnJr1CmqqfI2ZJd14lxrNNpdLTsg8FnoKJyg6LTDI/YH5q
XHAynW+7XnBDMazaITJTh8le300tV/fk43WfrQRqn49649rC+SPQQcp+I5z8Zc9C+gWdy2HObQqT
eRqijp/XzpohGsWjq10SWBT3vY+yS0Oz/7TMEwZ+7uAHiHxZO7JW3ybDU0HHLGcJrGlJvhPNNt80
DpkIba+3n11CGMMiKfR96zVfZh+b93ZwykeYgz6ogLQLDnOz2hc8++uadBVmWmRpdJA2tnSnxmXW
6Q82CLr8YBnWRIokwjYK268djj4MqhtV5/ToTS+2dq8ZW4gE8KiyeZxvZF6r+49lSwYTlh6ps5xl
a4tr0dTROwb7+hdPKztUMaL7XGmqvQFEJK+7JGgtCem00tdKz/dtLbUywGKSwG9zGJy9tajc3eZe
4t16Op6M279/dX8xgV5vv8m5A/0aRus6iVhf7R/mBlMrOoLOZXQxZONodM+u2Cyy1T5lyucKRGbQ
Zbed9pAtKQx+e278hlCZKpn3HgI6WnPeQUChoo1OHoGbL/noyGXjUxLF9Hkyega24mJWzPfYpoO2
++cXwCiPn+UYnMvo63++gErlnRQJU4bCUf0WJcB80zZxvGsxi4SFWrHPRAgh72Cfs8XAANK2jPAb
aCW6fSUm+By8eyYb81K/mLMrYBHOUBqNZoh2beFFD4XbIs5KqpiO9O9/+y/esB83H192SLzgpr7B
6Pfn3w6CnEplTfalHmyijKaui95ZzZF3kJ0sMF/A4T+bu/m2cMdq35ceV2BUlXP0yIU/1aWXBhOY
5LGwJ3ms3VZ7wGfJ3/uT1VPhtkNFVEKHNYXB9U8lJm0MhabuHf8aMBU/tV5Jjh+OulLeSEuj5rvB
mvJq746uDEg5VZt5BTz7YYg+G/iAHyCJeif07wS+IlHeFR05Uk2RzM9Emai9nMaI2juRW1W5lRf0
hjG/IWZkvzJKSyOlqDHEVpkNhK06xxRNHjqMVdoNuUzNsbBAvAj1kUdqgvnu49WLfC3+Lgm0H7d4
zvDzwM9OapbGhfYJqLzMiBIBNkq+64QW7jI9iZ5ZeeMbPMV1B1lvTUb+65BW6mwxmU5JP2Xna1JJ
DiQCuQfYHmQQWq2TfnHLjFDLEvpMnMxHdOIkA67AoGbRJuJG24U2gOwNUhPOkr9fCBSJPOn/KRtY
CRhcUzNAEbc/ysFfygb2avySkBRf6MrJIFp0XrDNx95cTDOQCEmXATFjXABkoHhHKda8OEavGAOx
J23jsjsmaPTCpMiKU5sC0W2WUk/zYNSytIQ6WO0IdlhfV+HqrwuipMfVyPrVoNl/G8jc1kKszks3
7BKvhsVHOXYeMXndoq9ZWAdWZZKeYhZRsSsETKeNj3Dj4NE5hYtq3ONslY/g7WQbu0m3FIFmYGPW
Oto9SMgyhd2gD9+xdWSLzKtVXtTWh1mobm/x1h7cYg2w0dfn2kxp/7mbmXpoOUOV2UjV1jeXz6Jp
qtCsoajxexI8ozJeCD+2WKyZ0RHB6XnuN7RZZSjxLTzVIiP+x8foDMhBtXsFbFSfyf6yfCJ68uSJ
cyB96rQMKrFCA+8hCyqzz8Ro+Uw58taJDwl1yxyUJrvBpsP3CSq1Ky7E5qwFjpzrk+7NHFWYDYeS
xjDGg3fot8xfSp3LzdnyCqxHyZScyI3bRD2+uxvIYioKPKezrLBQonqIcTM8RrrFqaNEZr4mWEAv
ZGw7TX6lkd5M+eMv93GPl+ZWgcW8lsSWxEHfljCC2dn1QKuUuI7tKT8tLATg/4lBGEZBCWgjXI8v
oiYFifU0qHtMIeG5CzebL5La8tBrTDY3Hc6y7wa6a/yblLaFaJOj9wfYhfol1bS1xhEKa+dgNuxI
OttJaqzCtKXK3MyxDHvfhpBiN5EepqYq3l13utA6F2lgU7aSsoRvJdBhXt64bpncGaU7QWZHWb3p
/EXdf7xI/8dnePid4gVz/B/2nL+wpa7rgXripXr5qbmFwMdf/TejAUoThyjsHywsXDrl/2luEb3o
GBOgN8HR44M/9e/mdlW2IJaDXOVB+EMFSQHxJ8PB4ANXrRtSf8SROh73/4TiQBrJT1ukEMLkoGcY
jVYc1P5XZWe6yGkAJJZHu4ogIGSZJi560iqwPVSEdYvPCsuQ3a3T3OiBVkcycqiikyZTQpLWndwt
ON5r3an2IL0E2cHHLbGPzbUHrym70E1I4IFD3ft4YmfMqSpq4WytFWcyxp4sWrdts565Mf7p51q3
kjlkhjYy+iUDUMS6nDijNXWo29L5NFTD72plsIofDwnuwAof0F8ZaxDCX4wosjXItx45K2cp5juH
4c4+Xihtjb5fr4vf/cMS+Q993QoX/HAofXyfb+rMvPBPcf8iejNWp300us1x0qiQII++xoo2i94l
/c03/dxA2us3uRjguDTM2BQhTeSX/FCFKro61ZFmdZyitltt5ylPFlvbM7JPP41GYe2XJIsu//jy
kGq5aDFZTHSuv6AlmU6AbFkh6RicBHGBNlCOdzqGbOEw29Sw//zb1nQcbwWIHGITfr7E2Pcm0l0y
MvcYAuTnSpZqNztSTLdD4T/8/Xf9IjT9uJ/EHvAltOX/QeGJl16RlLmeHttkLszATKKuIPkQ5YUn
BR77SzLfDnIQ1xNFx0EVLpR4SAHdP77mtcZFH627/qqS/uWxFqJzF1wBMggiOV0OkTEd4+0oevCd
hqPx7y/6r2sIeSYMSsOD9AIH6hcOpWz9wuylkx0bodQ9Xo9d2Gu8wU3S5Mlx6VK4/m7FTPA33/vX
twRcDyMjND5E6jgrr+zHtZvH2ZTGTpMdq6kdSejiaU7mMOHynw7ZP/uuFdsDVkd/yqZqC7CWn7/L
SrGZHBMUM6loMb2eiWVEqiCXq5jJ4+Pf389f9tuP77LpDYEsXN2yf7Uqy8reAUVhDalFoQ+oI7c8
Fak5ivDvv+cvzDWuCeaph6byY7kaP1/T4BC0QuRDSh0Etymcp4yLspbK2EQjKFCSpmWP+TsauY2S
TcaQuoyT39gJ/bJ21mvFioGNjrAOwNNf18644OLYMns/RmMXh6jKWgM9FGxWrDFL1GSeHXaOufwG
+/i4hT9ssOvXrmpRB9MokzP0wybnh21vJB27VpGbHhMvMj/LzClPjmktN+RkJHguN0zwe62e6Qxx
jXEDmrVlPE5ONX8XTkGUYgMD6wSfJDrERDicojTiP1Sm/VFV/a/xwv/pd9o6Zzt0NPjQ6PN+fkS5
bUYTYXjagQ7cecWU25IBBkI+j6hwJudQaVnjbpYMsvVWq6f8rOMAshJco+g44Px55ffIBufUM298
zenwAx3xl4JI6Lvj/u9X019XLc6Zq6kkRr9gGr/+VN1nKNQVE0JVX2dCma+hh/ACun7799/zy1vP
o4MfwSNzXWKXV/zk51uSaiAR+FWmx3oC+PHTtbescvx9MAC2P/39d/26nX98GaY4xkd7+B/CprzO
7qw5YztngB3GXjSGetEMAc1tjqX6irTghnolhtl9JiISRU9t97+5sUL/MDH7ebkSFcf4Az0GD3oV
Mf+00xV43Bm8GdHBHSa5EB5osJn2/mw2xxjdy72GA+ervWJmafrR7jQJjOU0XcVrjMDsK2bBxJcO
w3IHmxTUqGuzBs5n0SOIN/JSnYuki04JAMMFV93ofZyH4slbCnVWBSZ9oErS+eS24DNG6dlXo9TZ
cLtyMi4Mnp1PpLDqhx5M/jqpAJ1CvUm1B82d1P0SR+awKapkvCXysX8pIih6SqOM67SG/tafq+gd
eMVuTlXZlgwCxyY6qE5Y3S5zkxWMc+VaI+DdoyMVNqyXxI/ENzj/5iP6yAatbzSWWkD0pfVejL1F
iGc/m1hreVlyjk3ebMtmaxFyTF+HhM277mLUtbXmGUFVUjYSW6F7cUCOcDzs9MSx9pOlUwzBHui+
ey7xxphJu8+4bDNQpL9lvfH2x/kur32+vsGc/94zOvZOvRvcZwUdIJyJ5zi7699iPs7PWGw0a206
gQ64aaE9+LW5nDlniqeWaI7bj9sbOYD0RpXo943ZJrTSGEUgRhOxY54MvcQGJPYJC28ZVDRb92O3
gp50hZqMHcoTs/a1qnNWJCRF2tOiEMSNpg33brE9iA1S15MHa06tzwNDag1unl7dmbnh4gZi8TkT
jN4zmk7oEciYXqXuIyCLpFzivU9DrzagaPanLDbNR4+oAmOjGdzbEgT7tSAJfCeII33JVvv1DS8N
CGBE4NO9PaHKDPocZqM+tvNtulhjEuKvl37F8YKtCR7qk1h0q9ia6zospxo4c8imOFgSr09DQrEp
YEQJFR9uCWsJex51ZvpURHi9rDho342A5rYGO4BM5y4ckhWmzrgAfKWyib6/Y4FtdbCEl2RadRaz
x+qFJ0BOKrL9+jAkdAyOXWsPDt60PMfYWs4xNm+n3MMEWaHbnKWF/F0r2l2fueIQowXbEhVkB+Rt
S3CCJIVyJqurKZ5WBl6Rho7RoYg3K3UaWt05YFoQPcS9u62tIX9pnSo/Y/IBb5j0ittSufs8VQRH
rImpepqZz57Ha9dY5V6vlx6pBhQJ5LcqMOj5AuHAyvHnmuhdSUwbVjGW8eSn4y3xF8sJZ/tdgunk
bhqS+oQXCYZLGjwEKCdrmjOXVeSeDDBnLsJlZKoOjhPhSmM9S1w1z3GZ3sq5R8Y4Qq4aF88KOHCg
6rTpoxMhS16AE68KG9HXkBO83FfTPvehSMHdhSCKyhyxCoSe1E8uXbK8wqB+aWBLbjOYf0QJWdXG
gNJGKLL3pXU6GAOj2RSEpHqcakNjfC1NzHzwMIYilt4kDtH1ueU8jGN0VVdu/KUHOST7YJlPCUk+
QYNxeViXxnLjpKZ5RlvZ3gtwuJM22nmolHONwdniQVYvM5dkkHUTibu3Vs+bwyLqDAOCaIzaDZrT
7CRqqxabCNeD6wGHB4N5pWXqm3Ex1KOtLHM3T0U0bPvR8K+Y37S3FEpWEk4A9WHugu2B78aPg6FP
n5bapn6ouwYpH6yR5Zy76GsxfnF3Vt5737MylXB6nPmYtGtCOLbT5lnG+sWzp+niTsuCsH8Ytuv5
Q2Bm3eCuh7SxvOt6VwUubxpZx5pFKWDkdRTIhVok92bOwsrpSN1xU7aiatrEVgQA5pK9dWgyWp+B
9ReWlHk7X+nWHhMYqwkkiu5b0q+f0Hu2oZjS8cZqFSruuKg9/FoBgQl7yIzySmsINK6y3L5bA3Z2
Dk6uJGrH05WJL0KfRtMJH0zSWQxv8r9iotBF0D6MDitt9slj5cvkZLbU7SgFvO6gxpKFSVRZT4tQ
aMhppbstF/mlqj17p5f9+Axv2HvvrTkngqQSjFNL2/08T8pXe91O0dmiEsWFcqAew/zx0Cjl38xa
69yTI4j7Ql03iABa90AH7TOpE0a/aUj+fWsMz9s2uBwxwjLPLiy1s4/7YMHUS1xbNlQXaOcuwRKF
f19ELTOryIxMmv8ssYAppCDJTAN96Av/xEP1P832oEIOYXiulTZa32ald/dur4EatBXuuASthojk
tsR4VUiXo9jeT65W7ByvH7eTl1oQJbv6DmCSZMFIZMcoa411CpGSmzEi0IjEfrRtFjYZAFgMQT0s
feMO5S/DZvg1134c447RKAa4divC0pvqfUEk7K5QnfcyQC8M2GjaAI+P1Ay8vkbVnUe2RyY0mYWM
NgXyVlzynyp9Nm8G3atvdRVR9kNcJmoM0LbaLrlWWyi7xmJf5JX7bMMSfODS4qtZs706jCKLpG1C
Kt562vFrxrbDfW9pM7qvxh+7QMsrznS446Sn16N9Q8e+cuFclwZA1KdCLEC5aLkwSiuLu8ax+1uv
m+eD2Xb4JKe+dyhnJY+Th9nUKCLvqm7n6ExCuLcntbt8XXlPzjZv/PazFdvtjjSx/N23yzQKGhJf
jtpQgSVlhXxyiWgmMHtGxlxbReDbyiiCDk7si95Y2cQm0GlHcqqoZQkX7IMWtmhowX6+EtECubLO
mFgP6TYvjW+ThpNAOjTQ1W0feVsVxws52EP96opqZHCSaaHncwZCrkXdbi9RyLi6vxP62L1mMmfP
/kPBGvkyR886/qFu7aESo3V1LHrFjW5Vc/KeaKRn9SmJNLzYfUWb1GvvrZNU59lujJt0sodHLY7G
V0um3nM84FWwqSqCisJZV57NsbeUhcsYvCqrg+ZYy8kw0PBvS2dkzC3Qc+RlG2oejgsb/OPqDR77
IqCKim8WY3FJ4m5BNYw2Oto1plD8qn7Gqy/Tz5j/FyG6EM4MaCdLGRRMUR2qS6K6sG9BVCMirCiE
LJsh7C2jZjtbVPzJMzMDkhdT3qPtzxwjAnSIdVn4q4BDaQ8YL+g7Yn14bhwKe1NvMKVS6fCNEB1F
h5EUSK5L7oL00q8R2QaYlFDinNdcGCTwhpwPjm5GT4ttmC+a0WiA7sN0HRGz9WBX+AcI2Ln7GdPT
R0QZ4xooLr9GhPJSTup+QCjvI4UxtLTI0TdJ3l4c8wlHCCzCFNtrVEQsqvIJHbu+0T3t4o7MLTK3
QvfkejtLac4GhyDm5rlebmaKEzwgYJUKTOwhkECJqUwIyv6cvuaFkVSBRp+8GZK+5qiMDwZi8d3g
TG+YM/h7enkraKXh7+D8u0FeOiejK+1AQErdlPbKVfbjAMkbLl4Ry1nPZnG12CUWDeJFNXxwUg/e
3lhaEobLpdgzrpyx/iIwyRi8+Ax9911rdHPTKoxEnHE0TsjU9S3WABBf5UK8J5GJG2MemWc1ctgT
i6HjFyD8DT0+pw6F0Mkaamvb+Wm7K6e+u9b7ObvOxbzP0VcQv5LMAU21gwXqfDs5hOQk1uwcbFKy
Ar0c4R63UAkGuJ0GpeDdLDodVXjW7Ly+gxqu1dtGq9VeOGm9QRT6VRKps5NL41z1DdiBivVjNnX3
g6m9pI61q2FkUKf4N1XZQSNtn6dS3Q4MM/vaeYRQcmbLBTAq0v7Kkeodi7En4fsX16j2hC3jdpAV
L76eTnuVA1K6vf8qbNxKSG1HkqsJ+7EuUuj4tfE6+4LCCpJW6CUG7EGClpCj7rKhuZoTd0LA5Hwr
Rx/fzhJUe2NrdATxNAyflam+zRg8Odlg7FpGclOw+Ev8mclqrOA2e/nJks2IscmCdDc190Jticj8
AvmhOwx9cm23j7o3Dg+tR0Rb0qUYxcTJwZ38nFH0OHzRDOlt52nsDyM9zPUwSO0gZ4jHmrfoJ9tM
3S8MxiqEvy0uaiRqymPaOsCjU7a2E1Ai5309CUrodGVpKAENGUWcJndJOV8Y7/vfdcddtJPWFAA6
sJY7T98bozGZV71Xdh0iqgT9VQHTgc8z2hzNBKAzk9JMRP0xLntWNA5tjdyAalpZT3JTIXYYlSTY
dFAPwfYk1uSmH3oXu0QMttqN5gOaOt1Ey5n7zNyR/j17cR69k9/JC8i3MmKwI49GBBYG6YgwTmmL
Ypb9gDNwxEg+XmcaSz1Ez5BetW2ktfQYNaIncorgMnDGPRGDtJzxJaFLTl0Nw63W0W8weobH3a9D
tHJw2ZYm/IuDSqzdiUjn8S1TEKYyZxHXusgV1qq4XyQ580sC5gC5Y4gJF9HZ/daxMfcD7xr117qe
HPvcJ+Pa8vo9tOrEbrrP6G4oHQrN0fdESsojtT0freFTSKwkDXpoQ2PeucKlv5qc/qtTlEaYSsq/
jZU0d7ZUQY6V1rFCNY4DaS2PRt5xkHZmdDITG1Cgo8n3BheMYJ3UfHwfts3ov2tHkgYKa4c+YdzD
sCy/fPwT3yuNi+7Q9n8QqFwEOQcDJsFLV/b0YAyTQQk8c7qdEP4gItLXWY+qnE9+zs1MZWKj5O7b
3QdQ3BQzY5S5XsPXwI2LMm30TZqiVcRAC+J3wnwVekm1d/DX/FynPReQZnwi+4i67wBe7uy0EF/K
QeepV/inHiNM0I4Sc+G7fKbeJVSGiXQ+QHhrcKAJZp3rIu4+emhs2r52xDMksJeshZTd0NsPQ+HK
cMwjRJWpAhUBvGQzGATdiS79sLZGG5FRpJcl6x9qwzVeOs0L4B8k9DwDUfTUlS9lZ2xE4UMH4ezo
cXiOVU1c5zRZ17gq6jc2St8ronqZkCkb8CpS+elj3WlQJnYjHGXK/5VeKAt1n/Qdc/pxXgfAQ9JE
7xjBcrkabdZ9Maz3pBiYsgn+J89qvqlJVj05gJSBJRp1NipR7esViusG+BjugrqDcEC0xNC08bFh
BfTWKnBECsYHFpnzKTZ8bevjFR42TNMJbMAJa8Yi+gvcBhIRK0se3Wr9f+ueuyVQdC4BsSPLeeSD
EOhI3w7bSdO/JFB7szDvSY5LO9Z9olFeMwqHjPABPAnNiN6VsACVMuh4puJDs1mrX4ASKwzoKmPE
cGgW176YotOYRPVLlEBzXKKEV0dLeIXxjWY2iaoIwzNRv+Ru1x/9dtbwUO/GQh83sojEheaAK6wM
B/griuOcCpjoyr1fpcY1fYv8DOGWf1DqRX4aam7T2EFMm3KcsD9eWKPLk+8l5v4vWKPw1fPQ4fDd
4xXRA7mWm8HD6gYvqiAmhfW+b/k7X6b5FZvv62B3I3S2lNajb75VaBUCn2HevhtlhPqap0N0GS/7
zBuIga0PYlGRLCfHfrsqJM4mEPi5KeHpyAmrGoy+lLgqYkPcVqYTnezC5Jf3dD52WLEd7nW8qTtY
BDxie10FUwM0Zzc2kIJN3kCwysHlZkJofnJcpb/GegYvy/G0GhZJ4+/dWtoor+hOd/BHoPZY3KnY
ibUHVA/Ru4vqotz4/boGpb6w8mAhnNIYX2vqgEUdNHflU3pYlsO5SEZcV+mTAxqM+QuJPfPXeTW6
2nQU5BIotYm3CWUFJyMMvmvRjdVNMvXDQ6pP3vdmtKL3tJ7902gnxQLNgpPJSqd2h8/XglymYgWM
fhs9Z85K5eqkKaHx1wDcYdGk/83b+z+iw2+JDnCNf0DP/0J0OL+k1dvPJIePv/iT5OBgBAOl33JM
g/kA64/5wZ8Mflf8CxNaxjGMT6EyuyD+fxL4Lfdfa+YGBzTGnh7yD0gTf3IcLOgPNnRsUHFBGMBK
f/gHNg6/DhWYJtAw8znMoiDF/mrruUASw3ZuZRBE28Xf2svZy25/uBu/n+kzy4PkAdGT8pGfDJPi
ZwyfEdJaHPrqgJpmkytvo+Eg7jnc0n/LJv4/vuW/2DuzJbeRLNv+yv0BtGEeXjmCjJGKUXqBhaQQ
5snhGL/+LrCy2xQM3qBlP9+HSrOqSskJwOFwP2fvtecL/auxBZB8GKyIUYj9aZQf5fAurQuSgc/3
6uOFnPSWnZhk9bJjCJRNjnrALFBPP7++ClTIJ5IL4tDAtpo0eXRmBjrNk9vVZEqVhB2GZEspxK+S
9m+P6heFOPvaybeCNPtmqDmrJ3C4vdGo7QZH9bC2OfFsiSPst3ElxLMe4bhd8hlPVkI6B93CXbxi
L9pfe7hBOR0IdWWQQbXREEM/xKrO7svBgPY4zqU0B9DqVWN3lNdLigUu/kbXbdZZqXV+m4glKvBI
ZSeq2atUcaKbrELdmdYtYb+Y7zlQtGwH1My5Ut3Jpj/kFJx2rDG6UWvFZv2G3japFEYjxequZJi3
wyIdZLaaULEBAcunJ5SC2QoNnA7Jof5lo+Gi14gD1lXqbgWfI9+aenNNbqZ8GorRPPRk0mwValbr
0hAJ25zZgt5q5qZJ3XrhDJV243LCXxM1MqAxHbpvhiP5S/ggXDsTBohycnWcK2Oj3ZCizftAcWAZ
lm10CJKu/0Xk6XjoJqPlrBcMztLpEsaLp/e+sIPXqELJsULuOj3RnLSMFTnJ70IMBOHQRpN/lNoc
SHhIyDHw9NiNkGFI8wDJj79ovsGoOG5KjukYxcEnLO2RQISckO3rzKbOsYhnS11gFQ6J3w12Ps9C
sNlmiXKbhOa7bBSTdq1sfyfT8GRO+rtHFvN3QHLh0myV+FWmQ7JTRwq/QCtrbVv0YC7ZEXuLCFuY
n9Qqjmaae1gIg0k+t+R+LPKB35EMTrrPPat5JmPXWRLE7VzlbhvxRe6DtWEJbYuBMzrgakx2YWF0
K09UYoNmXsWBo08UhfD1Lz3MtmuXdF824pkbYqYxdZ/DFAPok02gYiK3fe6mfmIl3QOq9vZBVgH/
svAaJoYbWwdytcuFmgXpnrY2xCalbNcdneM71+N2LuoZ4ZFTy13prJ23RI8kyY6smhyt8AwMHOpY
C5YtEeXfwKuFNOdi9SEpsI5i2outO5TiyTYikHOrmSL4GTiW4TFLlOBW7z1qzGlES2thwiRcJBT6
7lAcQ5AJwfUOU2jux0rU17UyH26AVO5sXLr3AVD+bVNFxr2Dbfm6N63nIK/ZH6FW7an6dCrdFwoQ
u1oAZmrbIRuWpFEGP8lgmImcfSkXhtIq25J20B8zSd0/lLfIAlOa/ko4mvczIh5gHba1CSwKm8xa
aaRHPdib70egpjYRS8PvjF5NQpzYAD4vpFeJW3X08X3r1xls20fODtOa3D1cJdjIta3rFGJrQQ1+
dfWg+1HgBTqoJLL6XaxDYzXbgW29E3cUaqly/tLSRu7xrea3OJv6N4Gp4KZoQ+8Opa3xyCGAnlLT
cMQcaogvPSEX90bHwTCshHufxKJ4GyOrP4gR88iQRPJ2aGr7WhvYTje1Z12lmDu3Wm1hdxml/VBB
QVzhjJx8dtgIyC0Vm9eihmyM9FUP5EEAeCmAdQUpHnrbtlb0/8tNF/Rg9WJb5osI8uYDmNbktzXZ
ja91LEIpJoktU4PmJbSjTTVWDdnG+O1XTRU3K74q5rpVzfoq6+05rryso8eJHV+4CEE7zGftyMZM
6QS0qGh68WvDRx0R7H7E/39F72BcZlYQ18vELlQMy3ni7Vx2DJsySWw6giGmLSJaNpKzxLpSQ2UL
WhYFdWETlLWkSsgx14Pgq45C7P5zqoxqd9wEiLPXTtCSG6urmbfsUPxG9EsICdc5Jd0Xmah/9rWU
LGNdesADTME7UUmCZRX4QR7EhN/bcXypJ927o3L40lGdXB3PTH0J4mfhIrJ4g+mk/ZROQcMxY+/+
p/HokI/NQPNWUznwzkcsvbCtB1AsVBUGWqJkQjnzKRhFY+NS1+7clO0oc3ji7hKramrh3JmZh6T3
R2WFKgwW+1Fn725kc2Etlc2LM8hmxd6Xf9UU4NGOBpfjcV5vUNRTFWbra0blcwe2e3u08XAiD9bx
pKnEaUMV7mvKmOowb/bL9g3mntxhInDTRdgm1soNUtUnGS9l8RTdrUfRmdPq7NYQULtv7HTobjRF
hh6JVOXgl9T29YVLMWInCDBBq+x2+T5pNM4CTmnDoaJGPvk4pvjBELOxHkJketCGRn09dmpjc67M
HOWcVuUiI+9ne8hUtQwbUyTZD1gnFprgQHs0VlSxjaRLGXj0roHkupydCm1mRL+PJ8J0Pq3mwrau
Aq1Elmk3yBhrrO+8/Yq7ZTcqduT5ps/EMnlgkmvqEMjj19Zsq3IllYXwWD+aP3aNRwdESail9DbV
HkPj6FR6tGMAWw73hhjNN8Ag2bqomOB2gEluYkYvEXHJNf2j4h1bfruj79s8kqZOkHjohvd2pICy
TloPjgltHNtEPBqLqti6wrBfJRtSssxiPbjOevhD/zn56bDC71Gh4zJQ1O69KwLlKSdMnAqOTLSV
q9j/PKdUDsGfUeXHDqbRb1Sz0m6phyiPYZCyyBhzZyHT27ViDfH3om3cg1d2w0ZRW+uFrFHzpROK
+ZJY1XjLl8reRHWkrMY4VlbUFqghBkF5A7xYfCujvFjrosjXSkoOyfGuS3g8qClc9w5660YtCtIN
RZNcWYIeag2Ndlm0EzQiJuJmsEr1yqGHsi6Ist/lozTWVZ1rlItUk5eYDOl9yzn6LnC1cEfLn7bL
cS5P+MoPoIFd9hUuzn43Hm6dpgjWtDHCpWbKrsaOV6R3ap3kO5vK8qsHZHorEfeTSBHzMVQnk8c/
IVhOGwgUIH+8Zdh7Rr5EqBSxBGpzWQLJQwqDnEVh3EEFL+4cMU2ruLTakDpCNT6raHssiCw9vI52
bCi6pd515gHTaVMnuTPSSNm0BsUvs82pIfa4ejSnp64oqgFaQsOn24kKuXXqktLEMOUw33V8WvHC
1SJvzbep28FQn+gpmA0NMJkV2hI/T/nYokTbtCw47IFoCF1ppi4xz6OkFq3doYqmgDP2WrWv0ZBs
kPsqIxD6Qnn8j3PYzTt2zKYBdLijCqgejUHSqkAcHbWZbldT8a9mo5NWZM8qpdZ1XlGZMrxY+3kU
Q5hg0lZm3+NgIVypXQwxpkzFnDVDdI2JerZ0ulzofUTqOHu7N8e1K0exc0edUokxdghlcs/ugON1
KHkW8GKmg2rTDoHgQRD7MuC/PJpKHUKjobJz3UolAeybmveJAaOT1Ok68EEemdsYdC14zsDe9nW8
na/ozokGMJgehl2MW7iH2jh/0IcUkIdLy3Iih3MrrVKKhWGN+o+xGN2Eb0P9YHQGYrk0Vq7omN23
1egsSpM+RJ8o7y524Y1mFq84OLVFlozBNZeRrjK1ZOW0wkZssPr265IyzDYI6BsV7EuuEP8I5GG1
6qzZIUY0qqx8KSO4YtQilmlj58SDK7+o+d0NOggofejzed9W79zIgV80xY99GU1L4Sqhz2q15UZ0
SwSp0F3o49MHc1+VAtW7TGhtL7CxBiu3D8NFatBwUF1Jj92qzHXmVFxvUVkmuyry0FixaRFW4EOL
KMSSCZ/NBsWLIZuY9e00JdGPsIUdl5IkDpGvHbr1QIDtQ4UuHmNOiCBqkevRVZTY1X0BaOhVCWHS
8VXPv6PkohnXOSjENGQyq8wFON1247TXIQHhNIpaHxiKRWMwrM170xXTPXx78VCFcbpGAeDQ/xtE
vrIn214PjgiA6kTRFiBisiHskSO5msX7MNFGCuwSX6yY8ivNUwzqugSoiVVfhgZMMZe8x/SqKX6y
vde+46Z3bzSvlepS6FZ56OpEANUq2/4+mEhWlCTvbqG0wP9zkUToeQ5RPPUUmjNC8BSh2Fk/zcis
e8BU03hnajI5FBa8CzjU4rst2F8tBi3Sb0fXk9/TLHL2qRkXL8HozByTojWe1fkLaWs5ENfIjfyB
YPSrKHbNmyhv5Esh8YkPsu73mRV2V70ypr+kmSA1iDQebtnK4L5zqvx33jjqsgNA+UYzpdR5RSpn
r6W6eS0k5XQbvwDFzq4wOes2ZrseyY5/MgonX9Pf16hjd110Wyrje9o57qteOgVN/cldEhM2bRBr
QQICWrdgjzfRSsEX2y5aZYA2OApWsiRL/IS0C9zyOLOo0Qt7Dx89R0ZqTIteIyC+qaZVE+ePSkZf
ilyIBekVRNB5pKQWHn2rVKtehJEYYP+p69I1dkDaWuyMt6Vn548l0QTXcsr0nRB0cNnP5+gjIL+m
ldsqvtH0Su5zXLKVd+AmM1JFWDuttd1nQCrFgnOnu+UU0y/w9AdPVEPlNR/F7J6tYvI2aEb5lNRp
/Vq1FYkClWLRpIoDwoq2YIICINspWxpAesUBUnBfEFpFjTIVtj4HZfTJvtPb97B36eFR3rkePLcg
HwlXdFGpNnxsB229kt5OZZeR2GEo2VYiOVrSFSqvMeb2ZEHUlbylix/eJmyGFomZJc3ada0awQ9x
GY1I9G+8/79lQXBEyzfNW7SE9tItldPeK5v2PsVMsTIxFzwPojH4cDnaWivy4NBU5LkbSvXDhB/0
A1XUw9Si59o41F1XCiXXbVJPrOyVYix51bIHgMy9XKIPE98sNWvyZWAj44ladTN1UP+QM5nYTUtz
G0W2c62nNkVWgCrOLso9zqaJHv6kBA3Sn5VwYRlKSNN5cB456vA9QaH4I8gddVWF3os5mP2VWmn6
lr8F8NhQywczNn87YDNBHMoRV0tAgGqK+IX7NiY3njf120443LHSdbd1mJBno3jcFCNwXpwuMh/j
rhQ0VWNeWOGRM1Cwpxojm7AJxdpKI9LvOYM8syCnd0M12fsaidlC9tJeV1kRvJVeOi0zCuP+nFB3
aw8kY9CL5RSjC3a3QwMRLOz64huJESE7XOVAFo7cSXfMD0Gs2PdOrQLbS2z9FvC78UcLiwKcINg2
0cbhPiii9q6whug6s1LrAU6fV6BknAKl/Z4UCl2rtNnmLLfrrjKq1SQH9RAEre1nPariUqblduyM
7EGy4i7aoajWxFWoW5G1j2EL32pwVHtvENC+lb34AejD8ZMw4ovFRnDPQqr4ueF112zlnH2P45Zo
iDpl/1sWf1oJT2eVyeqngfj3e+PKFhVAiNL0J+kViXqlVW1w5fZBsqJa0jPZGv2x1RWSCxVPt7zb
mKgMfVkWdT0sDGBf1qYuiG9cupGgvT6K7LHIvQIZwuhto3hW81PCekQG+T4MiAzVia2KqA1ws1P/
CzhcTt9Cz5dsqjgk1SgKQIYluzz2tDXHCR86LfrLyrXwB9vPOYqapUnYsM+uMFtR7vjVQG1YleoI
kCzh+wpb128H+83hCDIkgLKEemAPNTNQKRMprav9Mr2svzJLy1jbNSZKNS3EXRhofucpwZ/INqx7
S1X0QzN4f+rBVJ5DXr0nHOQiWllNWdMfE0OwalwNYGthlVvVG9q1HtfFypZht3ARJV8wKnyugmLg
c2C8mhBqSBY8qbXaQ6YXHdlOfm9Sv+sUinFxVTIn6y3n8fyC0vxTZRciBIYh+O+w1W1C3z8Wj53B
GtgnOcIfy5AmLTrpRZw7AHbDKlt9XeE9NxR2MyK5LOgHLH0fhyLzpKL8qHFhkRs+DonJJyPptBtV
Eib99VCnFhNCv3C2YdszMfAw4sk91FILFqDBUAXJetdpJlPfFglbTibvog6HfFuScPhvi+QMCl0Q
oy9QIvwbJ4NacaDpShk3/phyF3W0aAub+BZUZfzj6+s7tfHM18cLTQvDwS5o2ie3MmXxn6pKEX4+
4mJeZAEoSKWGRpfqVDQzyh/31QjRkBSL6KbNhkvBn/Os+NuccBzfwOKNE3Xu0ZzMmjE0q0hNw8Z3
c/A4bLooZNT909cXOV/E6SAkJ6ru7GtTaQt8nC+DxudCQlzwpaR06/QRu4jQMYLbTFcnfxr1YQGg
bVgTsys2Xw99bv4YxL1gtaV5o81dsL9bKp5lDlqoG2Iukoxo0CwJq28uBDuKmsFQCNmBjREMz6+H
nWfIpys2VfbmPFkd9+/HYY3Gg/UcM6xTQxbQ8u7JRnHihzaz1nOYv18Pd+6FxCiMtwamuovX+ONw
oahVDT0QwzXSeqz1esvhf1jXgaNeWGU+mWrmCWN4WD85gbPQnGaQe9P0z7Mk+rL/1Rzn5hi0vwfJ
3FSaTMMvgd7Fdif1LQrmYlJPKf7ryz03aYmptR3bNPCgfnppHENOeAEASTuhebBaTBpVyBL79Sjn
biqPcG5fqTQ+T921Jp6U1sxZeo6rAMGmtCI80q00M6kuPL9zF2QiHHBNCGm0GOef8lfjLwUF2I1Z
z4IKPXOFdu4HaKsfX1/OpTFOFrXYkrrNh1r4iKhvJltsTTe/5Hib36bTac/8g0nEVLScT5PDS1wI
UXC7K/auN2Gr6nsI+zTKuj5+jRRWGCRK6l0oaLOAW1d3GPgurWifXz0DUzItFMOEDMJE/XgvTatC
PliCeAo1AbG5lPay19L6OlMSlD+VdymX+vN9ZTySUDz2UXixT9+9mmOVO2L68XMA8Vcgcg9OpDkX
thKf56JBD93CxU8WN0LZkxfcCwExijSr/ViSitFU0GDxFFwDpbjkKT8zEhdBbLZpa/ianJNp4jVx
PI2jW/osbaiWlObKGJ3HSiTPX0/HM49Jc0z4cTwrVi5zXrj/mvJ2laeGJ5zSn2J1LbI3xc2WSVrM
gqsL+eX6528seJa/hjr5xlKjsmfnBlahzqNwT1zIIu8diT0W4uq67orpabTYj1n0P8SqNqnuqwJN
is2RdS0nXa4Tur9bvaGMlguDAnhuIviy3KTaS2NAaN5H002QcQ4068JALEq3iHOVXGe6TOQejP9w
25ctFewR3y5x4+Qz9vCML1zoKQ6HtjtfcPp6Ki+Ahnfl5GOXZaRoewRpYsGL5IuXz9HdnfttJCbt
LZ9aZ99mcLsRVH0XeN03TjpSMxnsnY0vKLbozGp1lSImfsoDDkbSjpD558BlXIB6FJYgURM8gUic
xE7DwV6WwOuFnIJGqyPVSkmUdjmQRunT2+5XUuLRY5xkRQnPuU5NtAxJ6gVwT8to5RE4R0jdsDJZ
YIDUh7rCuXFq1J/OLOz613NNx8+PgoNvFlv+k7kW5F3N7mPkviRKc91pnrHjqQ8gvQUi+SEwev/r
AT9veAD0QK20cPBA8Djd8OBJ6Lq+ykvfc6WJg7cEIxcKeW0bldwGbiivI0qvjyauxauvRz7z+rKb
U8GSocX5fOYA3dsp0P4K3IPj+NrZvfYDqpv2iFE9ef96qDMXicCD1YhaB/853TrSF+W8ObbELHWC
rgiGDhBWVYtqNCnEzgbkB7afBvu46HWK9l8PfuY62VcZ0MvQvM3Z9B+XDycNYSMQ/+0DyY+3NVjb
cPZ6g7P8B/v6/7Rxfx6JwBreJwy8HK+sGYX690JFDagJMY5mPpajl3GEzqkDIeQtMox/PU3ZbiCY
QhjF6eOTX7xqyLgISXhBV0BYyGRTeDWSu763bKI17N//9gaaqsGFEcMDgcE6/WwRlFEVJmnxPrIa
w8fOW5T0EOnpNGSRXCJafF7sGYytDVsDi4b26eerRhsS2W3OlSnmY2QoL9jTfhP68ogg8MIeZH6X
P25BGIpjqc2lseYf3dh/fVdyI4rHQkGIgS1xbVAr9UoAhk7WwQ6e3TyZfmk3en5E+D/I2OaX7vTz
YlaOiyE59Wut25NK+laO2qMhUgIIYLOQx6Jf//tHx8YbTzm7DkY8mZEWtBXct07qK227H7PON830
LrbVC8N83tiYqoVjHbARPBT9tKAAiH2IY/5qv1P02RBemLtq4Iv49cV8XkUYRVPZbIByIGru5EXG
ITMUSaKlvjCoaFHpQVNKcmVhH5Ja0lAHXWmM5YVVUtfOzJJ54UDfbkFmOOUdENKKAyCimOBZ+Nj7
jHSUZVGlyMw9uvRTQRO7GWfyH4a5FIbchPWjaFRnK4c63GX0kTc926JptOpvCHGhC1QVm4N5W1DP
JgRkcfaTpwN5wBFoXfj1Zx8M4A9mnIZn6PTBIEmIMjobmU91Ggb6CGxVGahzfv1gzq17+N3mkpKn
I3882XLmZs1nJCwzv5BORn5R56up9ug68tKu5dyjgJKHqhLwBGfYj+srdECjqGrit/WhMhCyBNFu
sNVh8/XVnFuBwExThiNbnWLHfE//WhYmsEVD2Cop4iEcLZ3DZwoDIJr6JvuJXv/f76I5MyIT5ZMx
M5JOT6h43+0OwVXK2TH4Pd87EduHXAQvX1/VuZcHCrYNWJv6DQiWj1c1NCnRriUvTxZb7n06arTY
Aus3zZZyI0LL/dVnEHaoFjYXPlXn1jyEpCb7aiplnw49lE7VyDC71A9D/U4WCg4KmJbJc5VMDyzX
F0Y7N+E59gD6NjlZfiqSAUNAQop12a/CKt3mREseeh1X5tc38xOvBf6Ryk2EhmrCPEe+9PFueq0+
tBYld58gXfU5jlRg8iiOoe+T/0JvzumfEs0tl20pu7ua+KJbK3OMbeSi6ZwwsdFYTqqVVuMxx5+B
HqNtk0unW+3snXdm6i/waEA4J49cBI1q9XnO12YwaRPI+k2TXkmYo9vsYsd9aQeqE04V0cQogDWm
fQcq0St/RCg6Jnt2X/a5uaOKRGwKQPCFF3EdX9/IM+8aPW22oI5jwBY4/SBmDr8BKHRJhM/0u5o0
uVErxJRBhn5lfPt6rDO3QztqjK25UMuu++Mz06FPqCZuaH8KtN8qBYdVbqlvsDQL3/GKBJOWLS/s
MM68dJpGx44dDV+sT2X9TpDnIQB1+31ivUZxCI0D1Q59DEHWHe7Mp1r09Qo1Ruf/+2uF+ebNFSk2
iKcrpal4yA3dpvQ5q93i8YOPLbID1fgQZ2v4PLokQX894rknyZaNMoCucfo9JZTzrmACNaGOKmpY
L0eN8PqiMOShB3rg52RoXxjvzDeHC2QPRXIs9drjG/rXKp0Hwozikls7dMClM1P0K+jN9cpAEfu/
GQp2rOHabBjBdX2cOJVjxjIvOKJpRDjfWxnZEsKR9lXcatqF5evcHDV4oWYfwlzpP5mjHZK4YqIy
4Dd5+wjV492y6kdYs2JBAM3BxdT+rw9HLGCYLnRAZLRPTl9AbaDXpjdT4U8zpld1+m+iFauKOsCF
gc4szJTU4ZAZVJ6xcczP86/nVU249QgaL/wstF6gnG/dqX78egoeac4nG/oPY5yuykqSJqbJGAj6
NXJu42oPosb6prck5JK3QHBXqGKN6kUFbSwJn8peOIiF6NW2rkgp/rWoIYuYTi/5uWvF0DSADbih
Y0OKPcED0UH3CEorRhxaQaUW27xBnMXpdlwigyUs04LwPpEedG9pM80ooX3/bfJAJauFBk+jzBux
Vbs6IJQS6ehdkqnsDsvZHJ7G4i4anGiriWaEN41EszOi/KZTROe7qfcYl2mz5A6nm5xaEckOCAV9
xIn5ouynah20kYVYOO2vS9OAWk2O0ebr23tubvIVdzTmiTFTSj8+QdAntRxt5iYy4bd6kG9uVN2Z
hrIx8hJTLWEvX4937g1nz81mj/I9DaGT8axoLGojHAufbOK55nTb6+mul8WFzevnkt9MPNUNCn/U
CGzvZBiAI5EhBq/wEZEfKsDVaAbdX3X6RBP6BkHKsrX0H6EoLhyZjPPjUqXljnK4Pt2QeRUYrKq3
qImU4/QaDSouIWEqB4wuarZGM8MZhwwxeARpV6+yApEgUAsW8lrvdhYqfyvplZ2hAnzXpFksA4Sh
TLhqS7+TDraX/LS0joP6gBQQJE248qRmU3txplWoEUqa4uN3J6te4Hw0U1yF2PMSfg/oh+odz4d2
n7jZtIV7Vm9wdPG/55O1JD8kWTuwC55rw7r0KM49cRsALZRbygyGNt+yv9aIWG2svEi7wgcgNtJd
WoDR3qYkOV6YWefWor/GOd0YdVUH5Rnsle9ambosqDcsczKnv56+5z6INrQ++gr026CSfrwYtSZT
owbb5NN0gg89WxZV/aVMIzT1zXjBdHZ2MOqVnFk83G2nhwhbsBgVGe+KEtk5J9FpC+1ngwIULbWM
L9y+cwuBTdmfrwWWvU+b32wciTNDReWLRBwAotlLSCkvZSbewWgf8si+cCe1c/Ni7nlzgEVC4Jz2
aaamyri/7NOSIYMmMuna3p1Ev9Opxa9KQ4l8s6pxfFee8S1Wg8gfQ0wNIVnxN27ophuvNMcnB0sQ
9owgBFn19ZM++/NYECkjUb8lY+Pjk+6HoFHSiG1OX1fvhhc+R3r3kBnoSP4X4zgQ0tlR2rNl7uM4
TaeMUYUez+ckWlHNkW/FqPSrshUXPqTntq0z2pYSy/wP5+Q9NHoPBwfaS1/iGYkaJK59cRCltU9c
7S4r68c88y4UKs5N4L+GPN2wJpOZodFTc1/ph23Ylu+emSFut/ei7C6cOYxz83cGcVOLBrdNLenj
fZS9a1bT4OQsM/r4Q0bVH5iA9hIUDomxGkDFmQ+wzFmR13E9ew0UbVZmCkR/oI1eTIoqLwHxmn6r
41jA1YbPKJLigVhG8L9Fli3zoHE3g9O7z67FqgnQqkEwpTTDakrn0map/1F7HTsLPIShUn8kZXuL
FKdaS7Z8sdv1JKgSydfmo/5QIbrmY09i99ez6dxd8GanLiUO5u1pAzbLqqYp8Cf4UzXtJsLbFlI1
XzCPX1EzfZHx2F8Y8Nwjnp1Zx/QuKMInt71KtHCs2Qz5cQ1zoKtaopSOdAIjBK5Dlima9K8v8aid
ONkQopgh/kbndeGYeTJkqIwZXdIs9+188pZR39oPZqR1y8IYrauozMhnhnMJFxHl5NEucEx6ylty
TiSSvq3Sg9a7cBvO3Hc2G7MFGjg8x4n55fvrI+fZowsHxch80JFz2Odo3xQR28YxKZuXBHi0jy7y
54UbcaaIiSqBqs+8ajufzr7hYE1V0PFGN1OAlNUIzQ2CVGPTBKLZwlwmnsUmRwvY39oLRbQc6cng
vDAvoYiNM2vl7AtHjqFxzDFPS4Uq0gibUFZy/YoEjMrR1xAboC/QVpNezp1xdjJBjYzFCkoZ4Xxr
Tcnpo8IT6e57o1c34xiAmzjy5eWkvrItJo6qZ0rhmEo3iPqsLZL89xExNkt2tzbtJFqjFTZXQimk
H9m1sx6i1lm54ZVepsZDSl77Ha8tJjQyzaaXyG29faY631WgYBcO5ueunw4YHnRn7tCfFo4otyVZ
Q1g3kRzp8ACmFC2qPcQvsaZEm68f+rmhEF6jNcCNzmfjZANC0wke+fxZAkIararand18BMrtvSgL
X74e6/jcTt+0ufprcHrlM3h6/C8UO2v7POZw0AHjWUgaxpi9JlPbBlXZwVjNtCutVIN7Oej9ra4r
4UGfI7JNI6u2VQHO5fiD/j++4QK+gaCmuQ74PyiBT/iG2/f+/+zfRfM+/s1w+OeP/cNwcAxCE6nY
sN9ipUJLydT6b4aD9V+0QWjzoB4gglHn//lvhoP2X5wKHTrJFk0ABxXm/zAcDEIY+es4/dPjNueC
2L9hONCkZon8e7J5NJucmbDAGQBowOlmQa/xp5H7J3yP2EKITMKQ6zGE3HwVBZ11NSDJ6B5CC9dS
qcZRu+viQh6iSunybYq5BFyW6FhSIKhg6iOUFhwp0C+9GrDAh4EZH/jMq1snRaARejXO7EHpb8NU
i4yVNgIUGvTCerWL7g2MISryLH/kSG89oOoGVSS8RxJkkmVGk8hclHYWNAtaxhAbsbbetDijOeix
kfrW2HirZCXVVy/VEnsBlUb/VhSAkJoZCHMMn7Ir/uDRpIiGarjNBxg9moKPLZjYPuSN4v1pELSr
i6rEkbzocpiJRG3PHtIBUhMsebL5elrqk0kv43ij0qmeY9+inzz/eKkoc4ROT7luZxH/6G7p7lAj
TvA3ThRTlo7R8gcbq28wmxcVJjjyr3LvpUumOlwWc+raEdR7hBBRd538XB1mJV8DrUWhazJpLpuk
AiHlpokJ0OhxlLWLSHrCmis0mB96PGIcJdw2XwHaVr63LfxhVyZ5vrBbQ7umjump294CIDymmeOu
urDVXsUxqysdVP62LI+GO7fKlD8TH4LlYCAMSqOBRCGyNm8rJAnb4+9r5l/FzEZnQOraTFOSPIwC
E/uSY3qBr1IQjgc9G0uqW+HWLbnJR0tvMc28LkfCEApdDCm4N2RKrYUssSjygwz8l283UhibyHLS
GLzR7NpKgkmBEUqk3WSWu06Yknyw5JhkGOqvFWBce0P4OvgApgqcDZkzFzBV7ZMWdyujx0uvaYhM
Ia3FeijzKXsWSJQeokqMr3UVNdduYXiPydS5m8jQhb2q89rYF1gZr4LajF4oB5CpSNAHOFcetgsk
0+a8D+asK7nIZML9Cw+TD6hFysUitWrZL2xP2gtaA9N3uIfj1p2NrFmmG396G/MVlq08LxeaMQ3R
KtTxuWy8RJURVlGigidE+9XGLm2911nbO57wohPww9YyTJtvgEwhg02kzJNPBvNZqsFNbuekPHcU
Xba0J7SNyCLjGTAg3RsXPtQitSMPqiV7BpdagNo8yNJ8tXAHXVO+f8H5PSbLEeBdtEiIVwKZl2Y3
eQjZYdlwjNrELmBoitbVssUHsA8D19QXxECKu2nKyvvGnvJDA1edJu2YwxgztX0bFt5Cw1xMNpdt
+pNjw+v2zGlPJzXFRwjvbtlnlvE0UPnH4D6CEAkE9pN+6MEmNCkvhg5hcun0AQxd2Q1rvZQY9NQg
mZZt3yjbujKam9bwkruB7POrQumte0mu7LqLOvgIqtOo7SLMsyDBle6BEiNEvl31g+q8dpMS3wSa
Fv4aRZIQ21vuxMijnyovXWGit6kCaSVVhjEx7AI/uOq8TbXHS68kYij8sMzrh9pTq2Tdd1q0brG3
xICnkbYN1qiup6SOKD1WFDzVqnxWbGvc6rWj6msDBrZciLCC/FWMkzZHcUhzBcyyWRttYWm8ylav
LdqsV1edbcMa5+N/AODWvHhcv7EzAxCpO9ROs5VqCsW+hbK7VEa7JRe+h5S6yAsaJAu1btvlFDml
tnQKAPYCYuaj7YTqtBwyCrW6yJOrThJ9u+xETPYh8IuYLWwF/tzrhm2khgX0yfytnNR6LeJR35VB
7dyWhE4+grlj8W9Bxmy8foDo5xS4ZcjQnsQ9EMZ0fwSeHVMHdLtjVWps0FjHlaVOZfAHeGm6B5aG
/1zD8vyft6jCVfJwhJwL2B74xFSW1U4v8ac7I18YURKKNJAD+X/ZO5PluJFs2/7KtTd3Gfpm8CYI
RE8GqRBFkZrAKCqFvgccDnz9W2BW3ptJ5U1Z2ZtWmVVVpoxURCAA9+Pn7L32sanQlfA4wNTXbSBo
9ZB0a8zRyhYsoEXcTtqElzaBNVtd2O3nS0/05QzDjVPJG9etI5rh9+P3f8qlX5RLTCPWEuZ/L5ce
fquq3/r+t9/+XC3967f+iPXSPzBGdjnPWH+ulHztg8k8zKXPsKpk+d//LpVM54Pj0fJlqXkrh1ah
2L9wV6b1ARKAswaB0J5YR9j/TqlExtO7UgkJPpwrH10a0RA+BdNfT5skrdIeo6t7FDLv9WYv3Qj/
zdqun9iLSg36+prYMt3QCpk3Zd/Ood4rc+/GkXtoSysNIjvqy63BwfLSt5bzoHItx1OsYVQGwmBv
ps7clrGjnkql2jac0XYRMF3pmOu1YjP69gRSmZOuG7nfx6oZjtLs472dVtjrvLyld4hqBqvAiCNO
0wL4XVYdLD7McTtpoQtXHmtuNtdP9Pi8l6rry+PIg7TTUqB1veuGWIkwzWZpfIfJ3jtUc1qQxWxK
dh5gRMQGGk4NnnBs94YUywlUoL/uXI7zjYzNBoRI2WDvKLs4vq27eficZ4N3g7NMuxLCYYRV4X6U
o+7fapnZhh4Gta+EaKBANddgJ3eUIck2jJcyrdt3blQdptTa5J05f6yb2j12bAU7bKPY3kYJx8/1
T3GVh3at8nvhRSIA4JsH+jx52K/6GsZAa3/qNLPaTq2lbWAaWDc+cPDjCCP5EIlFPyEzEqeixzSY
G+2ySUSGKTfT6lv40G6ybT0hEA1P44Oe4hBnXOve4Cm390Ajyp1B356/tV8+NtLob91UREE+Gg+O
KtXrnI/Otp8yGOhu3n9ccvafaXZgl4MmABWh5quVZu63MVKbppq/Er3c7/XGzNBLY49H9hY9Si+t
d1kWOd89zuPzLZyT7Da2SwBVXrNiodRQbr2ykGGaeN6hd7pu1zpGGs6abmyJ70Qo7LEHsqn534ha
mH7E0+zvFq1S3qaNwFPw3FgfrXnqi5s5az4no5599gBTvhCnrpmQG2ztlqJLnj2hQfbH7g1xxE+a
Lc4PWLJG5IXJknsnWATVHfCP+raY9M+JEg0BDKbVIuqo84+qbsWJ+kreGWXnn602dcAnFRY8MA7r
pXsYBcLZXdfniwz80crzzTKq6YRYe5dBs/QDclSpB63G2xiESQEqqQ3czSO0/QqIAU5Ua9RIbjTY
YsyJpIQwa2PyQfUyBca0lPdC2IjOaFonY4WD2DFe6qJ1o5sWUE5ybvTiC/gx91rW9h67mS6OfTpa
kbEnRDuDCCSZcPivizW36TaO5uVuASR834+GV776lRktNxaApwp/6Ge7USZ735h06FFy98GK+mzr
dyMG7aLyCQt3DTiQUV/MKLSd5tooQeIGXG8ZHxrLzbvPRjFZuQptaqwhoQxxa/dU9bbXC1QWFNt3
LJRc91JSVq9gfAdoA4nmbKstLmWtEfGlnd3S/YIHgPPdtse7/bEipTn6npFYt7HTBRWKBsNLJwxh
q431J+5cOw88vxzJreksQGFKFikO/IHZlyuiWRwIMNHqlWA+iaD2Rtz/cgS8HkT0f6xbmEf+Yzk3
9ksOr5A7RZtXJkkygBKt1kRj5GwWCilzyPdGpGRzcOeWGBUOnT4DMz2K/G1l57zkUsSdA0RMQ80J
/7UEAFHEWaBNTQpny+IVhzyKigDiDyiVMib4I5CpX9V3LuSMmo7cCDF+OOfFZGvs9FJgelNuvNWS
yrlT0lE725r4V62QWQDzdiArlKHLA+Ih49w5ou+CvO7aNRnFn/YZ4oLbyrcwsaR0wywF5NPOC2tA
sG8SdaAbyb5ypbevky6/B6R+g6Ebs2un2zVRjHZyjprG3dXTYEGawrfGQ0UEZBsSuUibGFP0yXMB
Z4kKZionNdav2Em3KF2YBhNIoX1yEZNtsQQvMOUnm4xYUVUXNxnrqwc/4jJgL3q2swgEHcOzM4ok
jiltp4e5smJ4qIR70DwaCw2+8zK/tnP7jT2quzDUo1B3I7FJZap5gaG1Gm13PdopLfM+23iZP1qW
iNgcquJYxG5/Vw+e2BUCALastOh1YfJ4P0c6UD0nJtE3i9Ckp9pT7uoQp0HPPEu9VXUwEPoEoK1V
Z3dxiTa2DZJfW5WHzTRnXxP6KSe7ZTRhxWpHzKsVKMLVsw3GdMriTML8hiSy3DuQ2bb0GfY97YDP
i1sPx5makiE/cc5Yoxm/ZvqEv6GH/jFB67pb8ZlADJXhnVPUjltabnbYdCYRZbz+J+VDuzF0at6Y
oyeGT8wRcklycFN+vOds7u1Qv8Fw0CcrYWlcrCf6gARASBu5sfQwdOkutD45ovuzgc1vcx1ntNO3
5hex+tA5/a/5bH28y9IGt3s1FJdcm9rHkefwduyG7p6ZvX/jkXhAiV7BfE8UsnozkRfSuZaNDTnt
UCwSM4GV3sxWwrCkHrVLFOk+f0nvUAlwkg1G0LCbujS1S0+k77BJefLvbaBMe3pJ3Qtotk3bO3lo
qmX42PW2KgOr9Bxix3r/I4fC5axnef1twvkeNKrUtvlca2AY4y9RVzGSrIgYKCoXC7eYzS2Nhs4L
sD6CrYi0rcUp5tZOU+1sEjFWrLt/G0ISboB1JVYG7mP4LIwRe8/Yx30fWLij/VXiAFrOISuA/hQg
Go8eZxUbZEaUq78Co7mjo5bnuffIteGhpo9DrF9qvxjKo6awkmyBA5axEnQdUTo8Vc6cuJ9AOGL0
KDjwpXHy0Dtzk/4uRPtPff+L+p7n0KHu/t/r+7Ud+kxn8M/l/b9+6Y9mqP4BNx1mC3JFMZW/YWv/
aIb6H1yyDEHjMEXC3e4wKP2jG2p/AP66upgdFJgIWIz/LvEt7cNqUCeGdbU5v3VX/3+ItjaLnota
wqa7Sh7fuxGXLllKNS2mveSJPN3kVWzfmd3UXN5Ga3+6NPe/d1j/C3jBPZPxof+//+enCR6vhQOP
ofA6uvlJLEZTVNA81Kuja076ZSED4JLRxHicuQI3LbO97T+/3k9zaBvBnYULS8OTR9P53Wej12XA
I9d4vVJnD520BvB0xin7MijLPFYkdZhbU3n6AxY54xdD8PdNZs/Gskx/hzMTYbKc7v56cmqF1tNt
7arj0g3Dd0ZQvRMUeORuZn1RV3gi/mOElfwXH/lvLjF+PApYBz7xzwLAAXlNN3lueexKEohhDQ3f
ZVWmBOilxMrEGtDif77GP70gAhV0r+vO6eOGee9ZyjShGoOmNXHsUX12PfjvuB38bemZ4qsZSef5
n1/vZ1UyLGe0jUwJkNYzAn03loLoqi0x1dSBIwW1LdK83qAX11J0eZNVlSybqX7xCjwk7pzr11ba
1WNFPTJtEieH4sKu7l6H2QBP1kl7lCTz0QnVla+eZsP7xV3AQf79CdplVmvw7HNYZyryfowG68SL
iWodDzZxG9aDYBIfkbNYaO0urumqlW2sTwSKJXNB1vtg6w88g/NV+EV3MIgZdE5p75mQ8KgzY7On
TsTqw73UR0Z9LsHeXVQKiekkNaMot1Un9UtpaFyHNodYFwL5oZIkYtvgJGYsbO+20i+ic0W3HV2t
PjdiVld9AFwYpT47y0KEtf3No4M3h0SdAPjilG1k58601b3DKuGACZW5f8g0Kb5kBTGLV6JmOm45
gqioM9x+FnFNdlui68hZmE7GxF2kmSI8gOCAjwCIpxsARgTQO2jQOGeg96T5ykLQzSXPqZK9uhfT
oO79nLCejYra5nnMjOZ54WB7xO4wtNTqsnlGDi/vtb6nYvbbheWLMs7fZnpnv3idpq51V1CXw8Nv
ns1kUFfRCvyJA9D5dGFXtYEPEHkx++rZqQdjBLqo19hxIltdR6vjk9JXR0vBxLXdEAAQPRpZnnfh
6E32SzFyHT3ORPdIifWH0edLW0hWeQQSbL84wlHXNO79bUsBa+5mIik80ntEQh6mjNT193s1ISdx
3CRmOo23aU6OZJHVUC4pF5tnAxpev+8nWSwbgRo0OWEaTstj3oqWwF1kC964HSwj+ZLIyX/0GtbT
cMhHSo1ytrhPZOVYL3AXm2dYtjz8benf+JyKH6HyZ3FgVSl3BmMesaEKrc8diBwiYZta3TPCaCZa
sAaXlKe7eVaKcQpgVIY/u9+PQH4C2XNMKPKCqVk/6wQ1J/CYoh3err8FImZjjh4SBVB/oe8BUCM1
xNcubz8zRBEpYzCOWTeW5CD4rB8Td5DhFPv+bmx7bmDQsXRCycJoUCwBEj7rvdSajeynMcxb5fmQ
vV29YwjGvHwk/cfTsssAx6kB6FjmhvrUgJAlPimqyf7cFcBcyWYT/AI5Prp2nPSBECaqJlElJ1Iv
UrGfNSIlwxbhR3Rtmgo7XwJ3CENWAmPtxlj8+RkF6PRdzoC14f/1S3o/zcKYvvRc/mTfV5Xc93S0
J7C6eR0ITwqCNnMa5La0uc79Q0O00ValMz0SkGc73yzob7XqOJmttWu8zLyQjzZucPUeIhgQ8L5r
9eCUY70h0CPlaxfzxSJObdNj/n/qNaPlTD07wTAr/U44yXCdkrbnxMgo8+tg5SRBJYDRzE3sp+os
XYGJz6tjOtiaUVNr1svF68b4O/lV+oVZCufuNHEuCAL9KKD+n2/0aioJUFCM+gLMN+m+apbhu59y
9CZkZ4zTkJvbP1nRoKrQt2TP9MN1o0ez6oeKcaP1eUiwLqRd+1LpbnZBtWxbh3YyWbJpfa7VrCZ5
7ufc7r8nOv/CaWNUV7Y57mUDVlZ6cETELr106X7uh+bZZtTD0Tshv9uNvdIObCnVlZFS9KgSaovG
0pvnuc9VEYANeyE3Jn7MbIcFszbyh0xoGVKZhQeL2ZZJrnWf7lNkL0evWSFivh9VIdto/eDY5XZJ
s4quirDinW6SaguOatH8L6gK9a9lJwTqp8QavaNZdos5bfSmVzuz08nycZA7fFtiaTucg+j5+010
M4kmvod+mhxjz38g4at9LIbuZS7Vuvqn+iOHyDHMRq6T8jntBHajpye/Ju9yFNE4bYpk0m4bf3I/
wfrJ3TCV09E2RyFpArX6hufShS5Zd97Op3V4p1ar0W6xjMcyAUxfqx79oiQvJ7RmxjKBKCxbBqUZ
VZfKFda3Qjf5eRIgh+4zAQFG9M33prQL2raJ6t3iQToOjDgf6VH2ubghwXTk0pURTQwGUE8zBtVD
ShQjsE1TCzM+0t7VG2YusxH1z0SqUos0g+3dmBOhjGQO8bW2vt9tieK0WCwsWiEXRrbzcTYz7wJW
jG2hrLMyFIXTf9eKzL+BxcfyBjmXm4ZJj7r2MQDBWIn1VmL6Rns2qfUL7UTWUnqDrOmZz98jDd6N
MyT+TT/x1ZB967MOgvHnPdFImQL6nfxBklfcgsqM/RuHaJCSZm/Oet9J+CyJZB2UYD2RPaFTuvGZ
Gm8yD8dRkLGZlBtimdU9rD2eJRvCyt6d2cfrjhemY2a9LEzVxs3bEkg7Axu7Cx+TW3/SiuR+mCpA
GGND9s80jigICpveYDeI/nsFNrZhatpxRxhLa7+4BfsjWFbW6ZKRVxfObU16FRNpl4ph5lyz//1t
6ZXdFfsWIKdzioRg+3I7Vvu26LqDnMlFGoCVPxAC6W/1pSAWltEresNgnEtL3eoOSKON1vn182Qw
Mr4zbMm7TsuGzzrJhZesmI+54CiaghiXxhmsugyKBHNbEUyeBjJ7EyvLOY15n7UwN+z5UyRq+9lJ
dBbWuRPZzdR0iojJgtM9W4YeP0zuAuu11grnxuIk3LMuuvqnohbaqRkT8WPoWthx4+SDyOEp1sNU
uP4jjFRuC5K82Mlb1Oo4o1u2p5ipZb7rXAuiX6zS9Yq25BkFhT2zrY+NZ7NhdixVxGHyjWaZydc0
ltxxRc/XKPSWU8NgLBoZEHaPtHNbeHakPULPRW7MdaK0/OSYqRg/0Wgr4PSnUxIn3pX0XN9hq2r8
hWhdL27ndDdDkY31z5lHtRzv1TTYAUIvdQWSaJNbYUUk/RJuReodksbJmY19yfyWNGgj0aCGdsnF
JOx0k4pk3vJfmg6WjdgsW5pbvv72Csk2OeYyoU8h/PQEjztijJGw9SAbPDC10INZuXS0xsnmc7RO
SFeLAahLh3ruIzoR5kdo1ESJkly307VYD7tFL4OO4cyxloxDaDQQkmSxxJARjI8kY4Ia6DkVyeCU
+Q+RWvbOk3V08GlkkjbUyjrkCaTba1U/qq79IYr5zlfWdOS+pjAg9fjOHxrtjkG4DCUccqefywP+
yHZLbRx9Us447zI2UfrbybRVlnVnaYN1q4yx+si3zb5cqeLEzkdARZkzERHmsPFKZxv7xe2ITyFg
hjXfaXMTf26EMz53tWFeallm9QYyEAWkaoHIFuD55L1Z6lcqPyDWAgy+7UT2yfxdh1AaCBWQe7iT
xZiIoclvduvwhRAaQci3bZsTrVm8FyvcQMg1TTaSPYhceOusRxorBPsVq+GQ1eexNcSRsKa2ue3z
telcJqw2qdNxRy5ylbNGSNX7+zmfMsQWlN3hPx+j1lPSnyVQaAhdDhw2jQVEBj/ZeZkWZD47XnNo
7LeiXypGHd1a+P7z6/x0+uGFgDStQTYIdzm4/fUUDKN5GLN6aA5F5bAYj8xBH9q+I/wbWhrRJ9Z6
dHlbDv/5dX86+q8fEMEYPm+UZD+ZsDmSF2ZWq+ZAiojzMogS7F1PaATd34T1qy6r+eo4CWtxK9cq
959fnb7N+6uLbnL1UfgObwK92l80unOf0T3RHXybNny/YPE648FbV12SpVntB7zFmOWajmPJWnkD
HmNxf3sL/+nY/apj5+Jt+NO39ZOA8ZrU33/7r2NfvFTf/9K1+/0X/6drpxvgQ9C7oP72ADf8j4SR
hh5HUohff7Tz/ujZGR/4DTo9DOdpPDmG/T89O/0D0XQkUNlvmsd/o18HYelvbi5MkCbvgfdlvrdx
tCzMXen7OGVdXAHZnNQkJlLZbCkogSsZ9tNUSnlLMFLKqbp5wjApjtrkXkBakwFf0u0Pm94qUSmW
1T1usUd2szhlNtlmu9oiC24ZBakNukvG9SzcXTYjDfR690JsZ06oK84udtoX3yxvnam4NcW0j0ig
CYfO9pEnUY0XciQWvkt/jNqYXkqu46Z1G0qbqm4DTXhLoGyDcktbzrWv3Ts62Ql+N73UioxudITb
2cL9SNH0A+Y0KeTY+Favw8U11X5KoUc1cfXDz6tbhIfXCBw1UsBxZxk50+Ll3srmsxbzU10mApWk
L3NDSm7dLq/2QBUu9TUm6qkFzV8XEYysMjHxY1gHHM8OTULO7DX5zgjvvIs+mE9MQ15cbdGxQ01X
rctv1yswlDQRrLz4kTWV2PTxkO3MYq5DsyQOcowhE8tJPkAbv3qVcjawAKAEF/4rii5/z4gAmsF8
Zm5eHxeE4xsx9VwYUjGJED0ZyWhsVM6pL5mvU2M9JWZ+ilXx0rUZiiSbQZhJoUNCxNbiA00kEEO9
vLcKvqvZHHatD0VfrKkTpPcwWEoYFBgc9Y2aC2UkHZuL3cHPp7u0TXN/2HB4qInFTedtLNZrmZQv
I4qCQJvJJBomSrH1tRqLHyD79H7qtfvBmPbjOkPx4nIjpHZu3FpsAFH8MAt+zNbT2zxXZ8ae9sGD
3R1kIOih5s+PSzQAHx2cIkwBoIR5zwvJlPD4BIncTWdnJ/yMj52FJiKx1UOpETQDCgmbHeB6CEwv
Fd0OcGfq1auXszTidJMlXXrJW/cpVdo3rzXv/CnVNwCpdrMxHBZ77A6tkg+UzQc8vQM3qnmIS74j
FJTFJidHnESh5eyQHbSdJr5PH2Ar3RbuBIZHQ9AapRk0vfZYxfqrb07IzBR52UMMb9OVD203Pliq
+FHCF95odJLCsVQPZqQnZAYMxKobtb9dHJFsdPpgm7frrldEc/jWU91W2c6xbFSmlrsb1t/jc6Kz
Zxw0kfuRut18WOnTgdCRohoAvLMI3bubJTN+hEh+NB1uu0LF0WZuLZtI4EEeWneW0GFseexLxzsq
KcRdToNx2y5NeVeBYNrRf5Onkk7BxhCF+Tro/ddZdqQJeXlDzajqtMXwwKEjC31EoaGbL9NL5Nag
8eOGER1D4rZ6zKvosVTUVCECYZ9UTCSnHMIvVpV/RcJCgiRJSipx4DKaadgQ9bBds70oKtm4syCF
bnDyaiIwHbe9FCK5r2qr3oLxfKyFHm/60ba3crRf6Bl2r1VFy7YSqxvDaQPPRUzcLL6zK9NyDI2Z
FGh9sIcghvFCn8J4rfWaZhsu2SBB4eMoQ9+Zbs33NvMIjAu3YRvpWqjYfqko3XGvDG66OXefXOFc
RqOdCJvvfoipO1tO/gsWzU99cwoENFqOtWJAED+9KxHSzLFoNeX1wZICgPuI/zDy1CWF9Q5fwvm9
Gvg3yGI+rmuDBj0DEfzQ7yYhnCDGypld1Js86mGl5yeDZJzAIV7qF6/0c+EFGgO/CC+22hnf28Im
11VmhmzzYAz5i7+G467LMUPqeUOwSF8f+Sdt96cN/G/mSj+XW7zmOiGF+kWsyHtKVWxWfuL1SKfm
wU62di8f6DMUG7Q4h0nYBZHLLPvFcmYK/Cs3lvmTQI4cJJrYjHo4p9HkfzfmoZAjuGn2VuJCZ4YZ
qnvkAei7WS7OWZ3lB+Dfr1NPdCB8FHnKZM9zi3yGbLn5NYErEFfLGRYbuy4hD75f0k4YiajypvOE
bpTkR6THucW9Wme3yF52pS2vqowfNaKeQkdZl5HY542qMRradt08x8xoNhSU8y9ODBQv72palHNY
VKlmYdT9ZL8zitSneWZVh8Tod1bNsclf7vEL/JKF+3dX9I2Kg0UDSO17yaE/6Z5itMW96hfWsQeG
MOspkp2CRbhCEAFYPb8dYr38SIr4vTto5cckZg+1lvhHK1mX11IFaS+qEkOdY9FHgY+YjSDwi9lJ
GDos9zZtHbwaibMnS1c9xbYx78vYaNbGbHoeta6/VrkiQ4FtfzRS6zSkXrmdnKE+0zb/wUjeAblQ
8C0qr94rkf2I6uXR48i8DD2bd2Mektk+JEmVEiUOkN9s1Dl3CTg0xuUeGZAZEPin72iLf+1sZMiu
To31z0/F36wwTHaJaVgHrob9fvq5uAL/uDAxaE7EJ1FOKFY2GwNwICbz8M+v9fNxkoE0UHG+LRdy
4XuHdWfMqVtY+MftXF6tPj0B8PzFgvn2JP31yIqRkEkaoFg8JD8N/mg350OhadWh9mWDGYQsH/Tg
r+tKny7mjOwH14ZhHXxhXKbIT7bosqGVRV/6LPtGsnAVGCVUGa/IzIPM2MQTn9WpmctbxPA/Fmcy
UZakAK5MZ6GZZxLjgc7xpkidrfSaz97AHzu9Fx+tOV0z6qhbOPki3iC1Y2d0xprH3hr7USED1Iz0
h11xCxIecitVfspt0PH4JyhQ9YnqV282FX3tjdSGa10ZydYyl19Yoq2/eWL5LvDSYRYEmvIegEFS
8oCqsawOOmLPQCYlYYTDSAUvcj5zwhVIKbfCYvYupU3bKuo7jXCFkhQy7uUor7b0QcbdFC0TvR29
DsdEe5qyxgw9zUVwL51LNOLeHyP7Qqc4C2k0ik2D8j2EO/6oGdPr0pPS7qaflEl1SAoqqTFC7fNE
e5wpxIImSpq9WUx7v5muse2QF9lxf1okTAS9I9HlCULBy6jw94a9PPpNJ2//+cb9m4eEPWP9j75i
bN77SdFE0UidQEZMXhVS4hDmOvF2LOZJUfMrYiqAoZ8XUY9dmGWNmTAC7Xf7cGuZM5hxCDMdppmt
7vQYvqPsFLFT+eg2N0vNLbnMHJCkwTJF4uFTGheE61EAjnXkBHXl01+EMrv1cZ4ENM2HgJyqb32u
3wjp3RV+2W8Sfx3sVbUZmk3/WmbLVRXzuXTXzZjbLDbzl2haq1RMNuiUb9uxIku9NkjUJH1wyLzd
wFf6drxcLGWGqc0P+utAQwz8RjPJXRONQ1AsAwQ9+t1vh6CoUnU4YWI7VeP0kGKTDz3YqZul5ahn
L9NDNxBWMls+0mf5YOT6PUHrNNeo1nR3DNMqRzvOP4iSP0E4wA3ZjCTuWl2/XR+jXtkE1k8PTrwe
IOxc8DwxuyxaqiWcMbeoAQgTb/jpTthPLWF1GxQe7Y1vq1ckGOE0coGzIr1NTc4sPsTJjVVYT1ki
rxPqBixF9gGtxEnI7LSUbYtThQeYYN0Th+I9wKgK/I/kxuTpcKbhttDtr0k/Vadcty+yZ/4C+Hez
HozUOqea2q4+e1T2eFyeDHrkv9iPnb95vKl1VqjkKuFBC8S99icjeMF8pDUsG0+2O79Wvbz2Gvue
5JgV2TzWa/31dtSuV1fU4FPpvT3zVTLs0D5PQZvxa/R7w3yAXubnfujJznQZIQDgAhUCz1SN86HQ
e8EBLS9J3rBSqOpF/NqKwr9tyNUJF6ZvgKsZqVSs5XCWzYshWGOyYX6UJuWW1pkk9GopvOZ4WDXc
VNYxB0P2w8SELZ7FlNluNj4MkhUUovu1IyVrgw/sVo7j1bJpmdaFo7Zpl5thOy1nZlcPWYRJptTF
Etj1/Or0S7PrmuFKZFp2yFPnItlEOGSODya6hrWaH9w/9tf/dNh+1WGzyNf40yr7U4ftDnDaXzpr
v//CH3YX7cMbrVIz8OC+NcT+u7PmWR/wukCBg8rm+KC4WK3/6K3pHyCoglcCs7RSllZ21x+WF+8D
3GsNsDtODH6dgvHf6K/9BItxV9AtnvdVdke18V5fFE2CUNDKto+0xGlqGdmSX5OiiU6QMCSAWBsz
mknIbNMh1NeBt5w87F/Pfq+pz3aF2AJeQP8FA0YPpgzX25+u5N8cdd4fr3h3K7sW6jBYIBimxl8f
eh/jYaRPvnXMpFW/kO2j7ltE3jdkSa2zzrSY2Us1uXL7cQ//82sTRPF++1qPdroFyVCDfAKt96+v
HiVG0Thj2h6jOHoq28ik3Tem/m3u408LnQaniKF5qGfN2XHPyvLTz3rWpV/VAp4RECph5M0ym6cY
q8o2d0YS0IpuzLcM5ByyDLyGgL/RtY/RVA43+EKanaU1FpIk6oFMlb6+QV1Q3iXGjA7EZXa80by2
hfqN3iCkhUM2HSYE0QYmeqZAIjR/jr01FZJ5OyGWHgI1xt/bri7GK67DalfPViUDMZhQfmLG0Anp
20m2MVNL+yK6DrY+boaR9ZxW6NLStAcOWl06S8VM38TEKJFcxMMsSkKvxWIGGT4knDruRNoo9Jlk
0yRVsikNNT9V2apTEGTH3thTFqGtmocvYM0xaKcajkfExYkiV5oolAOeznk3JXRZFAHoG2EZUx/Q
cG4hAIsMDmOa6iErp/Zc1JoT1pWrdaGXKH87jWaX7iSixjlIeZQQGhIPEERtCx96sZLhQR/rZIsz
YRqPvucXMdbBargqLK30p8yJ01LKAXCHYhIOQxUNObNLqkNdbK14Mc+V6kDgxXHKpg60aK3YFouv
NRPWwZaAGRD8O10w2fYTRaC3TWynuidAS+0QWhsd0XjJEljdkCHE0xRN1Szrdt2Af3UuDLFfDA8p
CgCkXa6lO3pZMuRJ9Y9IaMvrgiQKtU89skFndAw9gt1fUA01h6XUlq1fNMNhTrt62Q3GEDPTzwwy
x1uJFmkj26rf4zXQz3hd1AkkJAKVzBgPHhlBTVC4dvKbNWnyTq91RZ4VoYi/AQ9Aw8O4nRgCDGdY
WPQYKtMsF9ukY9U5Wciz9wlxC6qdMU9HBtrsTM70Se8wJTcBbo9abiIzwuueqajSidcc8u9VlkQp
kIsu2xtaPX3Pc1nqCFWSErtnUzVSW/O8u/RFpmB2Dn4lLeOu7znfLONiHgvNzOTTqqvzb2bbqF8W
Bp7jJvJH1fFUtGJ4raIxK+gzDKSUcmhl3x7GrhLbOvLmW3RiBKVQLQz6dsTSln6azXqeD7igmZyL
iLhA6syujMNuRDn21fIn4k1yosyqAL1MtRLuyILGwJ+wFQzVTUfKUhO2mlm/9MQuH2EXFtzqCu/M
jErkqrssmrFK+Pz5klZ32TIyjRjr1t8Iw+fVuvWzzQkMhC5a9Gnbwl7o6dpZPSAhJ7OCLpW8e7D7
ZJnX8AHSeiKaLrJRJcg1Btu3ZSNDjjSmt8X6rARnNzV+A5Q6aregTG3tQi+KaV8DVe2l6wsfU4Qg
1PJtKff55MnGykZjS/HLOpqLQSKrNJbHojfFGsg6mQuURxUZpFOE7AT6/GKPY6c1Jw/7B/+Xo1uz
uI+wAKH/r/Vlkk8VTfuUpGhhVy/jPDANn7ulP9fd4lxa3JSMu2tZi900DmkWWKJr9q1nFHdzlaBL
c2oyasEaZeojkYHGnVXXPFhp5BV3HRDRclPFTk0u9yzlUdXuYASapNd/UyLuxHbHO+DeLRvrWCHF
xmnSdorkRdOOxrDqO/erkNjz6cvjJNgU8VLpYe05M3GCyeyBh2zd6bnWRX2he+uXIWfXOog8zTrG
hjK2+dTX33pcDmAjnKMEF2iv9vvp4+gUZhEKOlZy7yVeawW6x3mF4QN5HBaenZ2Okf4Wf2XEkELM
1U1CGhHHgVE5AZIY+9VGtwg329QTHET5NjNqQRQjIokb4jDrM6m/yc3oLh1xja1XHBWhE/bWU52O
F6MYjiQ4LG7ADfT/2DuPJceNtIu+yv8CUMAlzJagLbK866pNRqsNvEvYxNP/ByVpRmpppJj97KSo
riIJksjP3HsuTm3OGVj8Tqi3btiymEfK4duoTrsuoJ0iOHCjiWrXh2pyNHe/0cvUlvt4HIlYuPtZ
csPvSqd7/ThH/1c4/kPh6JD/8LeF4yNJtcn/RZ85f9Pq8+9LyF9/9bflbPAT3GzE9dgVLPGxZ/3V
URE4P6FpYBLF5IsqZd3A/lpAOuInm0087j/H8VzsxtQuvxWQ7G0Zkgh6qQ/aIhLt/6KAhEnzQ5VE
oWoK02UWzPNA+/BDkz/gFapUlq5oYZ+bWZjkyAKrilj5pGJU5FVMAPjyZsF9mDrIkey0Sm8mj+55
LJIAuAoaKDqc1Hn1ukTfAcOoHsfOk++YKtCWLQ6CWH9axBFbFzfPkGt0Tte5PsSZeo6mOSdztzfm
jFsoOYfOhQExfA2rZtGA2s+5Gpa2aHdtmPLtUFozHsS3mwCXG7PqO+Rg9CjkrLv73Ojc24Qb0F2e
SDcyahZJO7M1nCslNcchb0GVbQ3CVBOq5Q6eQw2NzDaUbOiDJfrg0nGupgX5Ou02OLy5aMc3s+RJ
QRqR/TcexaKGcisqO9i+bIGDpsWb5nuF3n1IMzk0PRXlnGH5LoVyccS2F/o7ZzHL7ylv+BEtILL0
SuBuJNRbfl08QeueW1P32iyGz9/lmb26DSdQNZn5Q5ibKLaRzN9Og6yeGorC275Toz7P7RyLrTuw
FiV/1cfqW5SFRWqo1cJiWJImuJ9znlfL1IEGF/tmuTGdVM5sOGb/fkmX5t2Kg+BOFozACG5XprWV
oK4RxRZTvfeDEpLP4p/mpmxuc6sN70SXpMklw7J37Lh++5Ej8VJ4aXtYkmS6JENo7+cPyWEqqvrR
strg3mAAzXg7YYQBhvtYWgwzGE5YT2sK+inVvDukKxMFNPj1ba7a0Xhc3FLvPD/D+t1hFmwL5JsM
dWzRkZJS9rxmy9k7Vdr+PDH4eFPcGl8bE+NqFLIz9da7YfcVz3KwI0YauEuAofp+brAka8Y5jww3
4vvZWSiKw1mxnBSj887mt+sYthrC3vaUyp8DLNNoRq3w0jSE6e0HbcZX7pxV6VH6bb+cEJ0zhU/l
YFxsaYxTNFHz7RxzDqqE2F+CouEj54Lic2qGB4pCkV8SZw7vmsCwnI3FSvG5sjSZ2Z1hTnHkFK5h
gkrKWJnjdkWce4hnbaJqNjKCePXG4EIg6RRpHbyhUlv7gHBqkVl7juT9Wct7N2QzN+0wNAX7GLYe
9SLSWqO/6r1mME8FzUf6ajdd2F9BURMwy/n4fIKRYDzqSbFbzeW1X5bjOR377jVpyxsZOvGlYBQV
fsmEkY02Dtaydo2ruDTxBvt2YT4Lh9qXbDSmJ/DkdhLx/97E6bfpHbM4tUs8vaQ9jncjTOprWhui
shh+ZIOVbMnaYYBK4WsFlOfJ9OJ5EPOOfL2Npyp25KFWalmrcKdsaJ6sZptmKMi9fI73DPe6+Kuo
eA5HbaYkD42DPWw1cYtnA239CRum2OqweqiX4NJnnaQLtbooDOr5agVG7/w5LdAkJKtXHaWG4Rpf
xcKdppAK6/1ywGqVHXRqI0Jsev+mI4Uaq2689eNprc3Fi6VWttIwDAxBh/oW/eiDBY0QLQk7FHon
lL1uG8ONQW8cNF68l1UXdZmozmbVdN/gZd+Yiy3fWpVPR8jDxWOFdu42G+sOzDbKZ7foxjtrAF3Y
1ojQpjTRB9dbbtI20IcCXSGJ112x11ZubaAHdZHFIgnpOjnG2zxY3mrps2Mv/NulUdf9lEsqyoQ1
t1OrQysrIqdBt1yTTj7del0RbFLKJEqP9lClVrBLpZZ7xMA4+KXoohpIEDBPpmDFOBpXWZlaZ11o
0sT9+H2t/iAtMzLPfV1t7XComWjV6nXK2ulolnH/zKKQwANvMg5oXL8PyisOOsn0rleT9TRatnx3
cmGUxI4l7okyusQIxHj6NHgUVkendMEkopDdI7+m6G0A3h4a9JJXYCWKaDYM/35oEvK2Fo6mrEQj
35Ndx6fCW/wb3bUVSwXq+WwXtGn/EHatfAkhTu+clTrN2ZvcYHFtf67qvGaoPaf5p8YvSuo/tjAy
tYM92fbhoV4w8jSTNF9DFROCNw7g04lzuKkCuz7rlqjKEtn9vcMPrjtvNm7Zwbz4uFnMyArbYR93
lNPKlkTXDnOfY6yes/gS5iW5E3FFTnfRp4Mf5TbjRtTg6bJ1JwYFAqFyNNqWc+NIFLALDDAyxJsK
hSZd0sFv/PzKUDFdVBMPm9YYjBdUqt0rn7iq3abD1JxNRz14MqvvUYmYN0ATqm1ACBtzDT4GLjiw
2e6ieVX72DaSA3AiBiYpP/vmIL/6NpSKBW7ilEs09nISnIOevsJxHDpRplux9URqPdfJMD4kYR58
nYMh3jVhi1VS2u9GOHxPgaB8YlpGGqquzKhzxXPlCuOa7xSMI/gimxE8GF+lVj7Hyj2wmX+X3vAF
QoI4LLXbbxYJu8xJ9Sc96hByd21vfV99bkvC+0bHPOHNZjpj2c03eC7jJs8MxLwBvI4R8W0d2Yt2
UbZI6w5Hmtrl3ZTfV5Z3U8V0heyGh13Z27hu7HhM+2hKFPnnnVUuN7EmB7cpu69DljyhX6GUor5g
jQcDigSUo2/BJEGWZrcb7No967N2LWbaIOpZB2xmTrldUsn0s53nTwaAltX8YOKr99NjnQb+N/wX
D/BSvkvG1oFKsW8Z/ltVIPdoBVp8IDT+VYjD/tKYg7vxnfatjhkiwx+7mqocpEmCeX2s2hzK5+gA
jtblyRmbE4QrvGqe9ZxOOr8UfOY3FfOSvaU6dlQZXIXGzA5qBLBc9/OjuyTd3sLmjiRORNillq89
etWodwBQoPdAyd0tXGtZOppFXDXuMKn0G1115Z7wQnTXRvBFxvYnACDyzWyFc8ssFEBwIO5bq+dz
Jb6Udmmd0mVAoZWkzbmpEHOhL/7mlxOwNesr6/I22Q48JUzt3XQMGqgsnQvaJcUVsBkDLzlQsfgP
CNrjLd1YtjepHm/typd3StZXijcdOveBmJqbRHduRH4jH1GkX1g9Z3urrAyzRZM94yXzkOMlw6GZ
UjEgWq/qhwFqQ5SxQ/BHj1eHM9DlSL8YmPMhYy0vfZYe1mKztapbuliSb6eQ9UD9XaTxEeUVFizD
vJVTd7sUKcaCHkZX52+ypnxHUFcx1pufpm64a6z+FpLCNdVaGvGHWdH2YGa0HpDUj0Mc6YyvuQiK
hJGSkwo0Tr4rLozlgotXthXuULWxNaMKYGblcmerKv8fJQs+XNrrf2r8COKjSfrPLvqXb1h4qv4P
Hd8vv/Nbx2f9BJsKnQ1K8o/pP4vV30z0zk8u3R7doIuSfW0H/9XzuR8melZV9r/pWr/2fK79E6h1
1EKuYKJtIq77b3q+H+QPpJGwyQh9niEIL6TB689/t4oLrHFYqCKROgbsY8kCCDZMZ51/mL//OPsP
YMTzGnGUs6rmSvw4fR+YzzlQb45DRpoD4PAw2ASzrN9XROAdsbOMBhlSqy2kt+YfbNfr+/VH+Q8P
ztgfLQGXzedi//El4jkuZgdDyzF2wzrf+6rDIDrTj0JRzB8yizFkHJZNuOmq1NlCXUm/zTD+q52n
PGdbUDtjheCr3o8os5zWaDEEgSvpggy9ZVZIESHL43SIYyCnnS8fSq+Ytr/7UP3F8uQvX8SKArDW
pSkfpB+uoKncBvvMEh7bhRkWAbLLvjTIqEr9ST+3DnsTaeW+szOwokSWOTdvExsXYFux5vml4dpp
2vMdnlpYIOPCjSuEAjhCGDsR8Jvje6HwKtOBDWu1oGo0SsqJv38Nf9r68j6Av16jdkgy/lMoV+c6
9En+FJIpg/VLmZBQ5lFpipbs+98/0p+kEesjBatkEKECbIgfLpagtC8bi0caMckgrWt587ygvVK9
096bgrbz7x/vhy8RsvlVggEmY03N+3MMgm1hni1ZLB/HOFX33FFg+AyMuP/+Uf7i+gGzQ4DBjpFZ
0I/BxaHidgHOKUCBMaWHgKvWOGF6zLvg6e8fyP6Lr6uwLQK7+eJxpv94U8hiVExY6YIjQq/itPid
vUtCPjN69Vbr0mGmTlRpR95hnz/oEUskMRX51mWy8ACxi0W3EO09fHdqc2/kWMIIaq4lHbjbeF1I
1rj1DimfzecxZooZMRRxUedm2GQ3bsyDzI1r71h2psfO9rrXyVvS49+/yF8YGn9UZZkmMifhE9wI
dlCsBqDf3frWgTg6cDUTUUbxVsY12/xYdieDFmwPW91GZFp/h7pprAgpOk/tZ0f858Oe2rTf541S
N02eTjjFKvb7XmW+WhhybgQ1wbs/leWraLHPWpP9aCFExuA5FVakPFk82WYe7hMWCtt+TObnJK6g
7cWpPhA4bWVj/M7tLD96vRC38WAj7iDv68zpkhzLRoIjhTl1NPBgR7VIy10Cw+HQOXXwhA0qO2UG
BsDKahPk37H8glnRA2+Yo/5qlvG2Kayp3YyL717KAJfnKFf8/Wi7KOUbOAJ0WEXUW3F9zFWdv/Qd
nDaUE7CCtXELSUl/1Vqv45Gk38V57xyEdBnXZV5iRwtV1NbwF/deYKF9aoaufPXjJP/eWEk9b3Iz
1Bo1DuXvZqpNh1VNMn/yWXNu/dJWR7gZxSnT2XyB2urdergQt32QgqR1ynS6HfqKliwrxGez7XYG
HuMokfk3IzeCa6MqjK0bpyw3fXVVluBfC89qwQSGq4a8uqllIzGAVEjHYrajG4OsckCwl/V6UiIS
BwiR0kDly7rSKp03kUCTRe9tnuK8LC+ubPSzUeSsKiwWdjfEZa2uuDGxdybnC9ToyTmwKAhO+M6d
z0p63V3GdapOvTlATfI75yl39xUTmh0lNkaL1nE+1wht9nliG6id5oA4K7tSz5XuhqjO54m3hrUH
KJb4OOlhnyTOvS3LYce9bTzR8OiNNuY+QI5rf4WjVKJMt5p7rYrrVArYstMI9C0uhu0g8zU0i0Wb
MrGh2hiFzdh1cRbP8WOVxdfMWd4TBkzHpO/NB2ktepcp71Wjw7HLqtoyD8oiI/PClx7E/d5Ryrr4
8zDBW87DTT0uc1SaTrwZstbY9KMpGcIaCbcoTN9WWWUsqOp1EBOHh7ybq0iDf3wz8P7zZGa5T0hk
ihg1w41WZovzkMPI33IM5fs0DjwUXlOabofYsw+q64yzYPBw6Q0gWgpu7+cMVwd7ps5n6auZoiNh
zJrbBeQ+t6nOas9aW+4pwWl5tJzUPPo1XxfPgJmVb5A9LvmwwzicbCBIor7vE8LXzaz6okY3/pRJ
a/jq+Z3+5IxquiqDYMSjGvabMW7cizIN9l4A7iIavvE0WHy/DJ03cIC1jh3gvH5nnRif+0tL5CUB
8qUJvmA2lvnZHc1q75jMn808bnZuUbv0zqgFmNulB4u0sUs6Y/+uTPypArPFJauGnKGXN7dXCCXy
rVcP+mB4THvbjmw0mY36+8gApb4xNc0/KW0jjkzWYphG8U3Z6I7SmJPDWliP2+bQ7Mxxsne8YnXl
e729m5jWwTQ29ZmhQPe6hJN7a/NFvdEpWOJtLnvU4SahBt+QRkyMhs01uyNTXxKfGRxLP//lY6la
sfd+Mkzqi6LGdw0tnOpkpOSra8QCXhyy4JUFyNTNYCEzmU0vfyiYjn3CwJxvc3OZcEVTFxqiYbKV
Q+uYwE/vmzgcXuq+Y46YMtVdjMQ8Fhke2UzxItuG8ssrajbNuHGOJDU1N06yyCu/W9ELk8NAHVIx
Vtx6ZcupkVeeM0sPzXLaisGxd0xy7R2+6Ph28RuWuAzd+B07LNgAEw4eDQrMwpQPINnHESezBLqJ
I9IhYSzq80zsnDARtxY3hmipGDk1OK+PZuYVUegP8opaRUSN9EL61kJdjR6fV8tJ9Hdq4PElHRX3
9dpurzLCqoGZCNc+WGbZHmRliHOvauNB8wDJB0yA6YcPwkLoRLxPWKIAhWAifjD9hv9CufigmD9s
Qd1bn8xAnJFYZgd/bOtDl9lIYqkXnbOYzUPfclOw1OCAvV4ZHkk7n8CPrIlAGTvMlfdRV9BUpWFH
U0+clsgxX4M5pLuuQqYqSTwe1Ac/hMvv51+UG7TJRXUljJFMY2kBrIGspC9xoCtUhvISwmNtuLNq
QB/MydzkZp7suVxOH8f7/zaV/9iwsiP8XSX0J4nbS6pitnJ/3FGKj1/6rWNl3+iSQscO0iVmAinZ
vzpWlpSE9rEfZFG4VtarjOq3LWX4Ew0pu00y1z2P6hGry29bSu8n/hoFGPVkYNu291+FYPh/zjbi
4R1aVg/otDAxZ/+xcAtGj/RTHVv0rLoq8OCRMqfMUPC10+0lRQ0P6fBdV2TcwVqMk2fudQxnEHmc
0yQebpwaZDp3AGcvfGnJncLOcZeQnAZPtCqe6kpToGCWPbWyf5KcwivQsP1sOk2u0q3iAj/jA69e
bKRad005cc6MrA6/ClnV5zqh8Hf1LD5XZgumhUGq+Ow0VH2btXt46b3a+JbP/vzMgVfO38Bhh34G
KcudbpLa3ylU0OiesrOZ5Q3pDSOrPkS+2DQ3sTHgmekx8nKXrkmbdwVKdEZ04w76DgovCle2/qv9
zbed+cZSMzPgPAnei7wI7HNHB8tlQT1wxLMRX7LGGqIh91ru6rTnOxlMk9hbreluZJf/7JZLdebA
QEQVLO5WKDf/pDLE38KSLmUet8RCOtMLYgS9onghyLrdqnllSXgnw8X0UZ0wvjcpwN64bXOEY4l5
TswuARydFe6mXcbWf2k6VkyRz3wcr6FiW0kEg4QxJsPVG0M12du3Levmdm+wBX9S0DU/D42LGIs+
G9Fi7DIGIw/4aZ5WIg/y7JWEUofWU5gzqtlom9Y2TnsO06IR/PneKehGVN3D9WZFM0R+3zWgFuDT
w2eme7Q3QRJCCTFUC39jqob6bAHiJ/tg/c/CynhfZcN4YIP+nH+nk5LfEQ4GvEtT0XuTBgJsRfSl
fMncAJO+GOBz9KNLQwRgBOxHPAvAV2QwsU/vZfhCQQmhQoGfAKm8UrlsS/AyShgMh8mvBzZQfeic
YIGJzw3L6O7g9kyHcfF0yzmsNI+vS7AEdkwgR0SsFy+I0Hr+Tqvc7Nzn8E6ujEDzBCYwr/HOjxGU
Rx+AsYJeBTeXHPOSI4Wwlm0w44nZBj4L/Bs5FpPcdz1O61PfjOBH4jrrv7KcBIzEEoXNFEPtlCve
QmspsgwQRG1UyMo3LJT4gRussqzZW198wGwBXYudcwXVtAo/l5bhj+sxypiptkeGokyAPFLoI9do
eBGSteRdkI4eeBMe0fOHfN6PhsdRXED53vwCQcimWL5MKodU5rgClrQ72eNyoFB1P5vU4cEvoDDP
BFzQEl4wbloxqyM4YuHex9kQ7nKnTepT6qSo8Nk0wNhpbSy3m9gpeFmayu+SyMJ7dftMGy8fz5KQ
0CE+FtolNhcgPk9WNB6fMgPM5k2oCuSbRd45xF/i0BmiHO/D8sjmjSFUXaxvKUbE9Zpk2uxueh3W
5xBbxVmTatPdhHplnAVhDDaHVMv0kNcGHwgaSdY8U8Edys9adXRL09L7FITN92URfCLZ4q2fKctG
NIR9PigP9TBOyEetcobX1uRzNPt5P237kPKEBRTO8AkjxEhiyhsm0wFmTj2wgy2SCmlf6IbNpQ/o
SBqBMFPY0MM2nY2/eCjZykaaifaNZ/ry/MEp4s30ki25RtYDNt8eVI2Cwda7Qyf3rHbnx5FP8SGb
gnLPxsSOzDEW1O599yUjcxgUMofOC0CT+THwjDLybTY4G1tNJBDGXICLx5yAV1fmBAgttWCF2qPw
c7YirDqyt3E5LEdi0PzjZIX+l7bJGIlZVR04Oxd5NDeHDqVBHGfuCdEA11ev3C1FtNPFG4Aa84Dl
dDtZwt25YN3pJnvMVHhrrRBQrtucnDl1EPUHSRLhgoxZGTXVA/mN3rpQROO18WnnnsN68feYb/U3
1y+dKwkO4JiNgfW1EP6H127295DVskurvPSb087TE3ZhfWrI2t5pRopRnRrPMADUC719t2WZ07NC
DQMKWQvCvT0bBdhHUG1FOFd7M0AkURER8i3VMVIFZyq6cyAmtHRj5mt3g43PedN51p17VLtslJg6
06gCBCiFLbZimtYKcu4p/FK5+BcRtzfKU+U3LBwJa7KAlpXNVcuOr5+DG4ZQD1Zp2POOUaWDxiUY
O+tSQINv7+l+UdSYIdNS0N3L6Izbrs2ba1y8BNoYg7yrRsXdRPtsnwzUEFZVfXLiCct0H3ZLfBiH
1Lk0cKzsZ9k49QtaYvUIYv0uEWP7oG2EbVPcEQNlWf5j5fdgutmdBrcti7gjVj66GpA1n2J7moGJ
BU9LbHuvQweOqJ4Fq24xVXXI96NBnjoqdMdInI5zE5bwlOy7rmPL45VNAmLITMzLVC9FpGXbm/dd
Ute72fbNXUFWIV4aR82bBN1is0MDXZnbRCbTuwTIXESWOwh2UeUwgL1viwJtquUWO4rsOgpms3+y
qzx4S+3Q7DgKHfN2yNxhU9JOnkYP/X00se+Ej9Scp2IYbthEvk8qaK8bptM9gOu58chukf2FbVG2
HRlKPmoMZ2c9Z9Z9bnn9d5TD6l2HcDo/w+cuxnsIPTKmj1jyU1zkVdS06pOtF3mfJJbc5vi0NpSC
82XsLfBiHSWN75FS0znGrVI92Qg2KIsNoPpvuM7mS7tuz6XQ9n2W9uMbgQdyGxOAexc2oQDdNsX+
Jq8Sdpio15oboPT5tSlbu9omg2nco04WW98dgCKVhb8ZXW++arqyemcCzZaubp7l0ICNMtVLz5G4
SzI+pyQ9vFl2fMqgF14MEnA/TVPsIObKtSJMo7MI90iScxfTwjkMH64HX5FowMgn921MkybqiY1f
NzOQsqR3eYUB/V1CEN82bkBec/gZNx5wuQPZaZdyggdnF9arzFx/zWNkpWnTpDNCoveei2JrNSOf
A5t1ZAIam5MilCRMuy0GW48jfB9ifZpxyzbOfRC73l0Qqv6xVu7AQc+qk9eT9FG+zHvD70cSOHKx
aYb42TNb61yha9gCtGuimKEGcvKyfEyzGitoRvmxtyug7bNdZKxOzVUz3CMe2+guSe4APDj73DH1
k0nY21l3zmoI4BdHNpjX3IHGYzp3aUeqdXjv9OZ4aKoh4X9ttzmz0m8fEkFGRcQmd9oNNUhFEnlq
sqFQGd8TNEkjJ70TmpfgUudMcM2uwN0nyuElGRIGJhgK2DkFFBTzGD+PrP3hqs4kWbedc+U1JbGP
ZmyjT0qCPdNG3gfU5BMZAiW27CjwB5ziIENxsRCXmUfNLNo9jBROR4CtUPP8smBJ6wYvDVzHzdjM
6hEhg78HhSUzBiwWe+KsS7dtEZKRIOXGRGD7kMiVDKeyxN0uOkbJ7CIS25iJHs6zcuv9ZNszyhru
p6ie5iSIfO43X7N28L4z6pygjXhiOSZhX3xpfL89hiqUu2ItrdACKHbkmtmRa5V1xITYQ/DXNruM
6IAoGILhemoseyvJLV7zuohNIeH4nGfleLPAOHWeOd/whVdwDcaoJGTpLusJ9+tywQ4auqL3UISG
A1/eCNUGkyNlQTW5P+eADOJ96FUVXyCTWhAGe36LxvkxHov5UuVdt2OFHM7ssAN531EGXOOCabjz
aicmvG6saqz7DG+lG77Fg1U/LBKTLKPwZN/mg76IToibtkpaxaCsNbZDLYYrpy7682y15KNV6Xxn
ib57Sqbyqp3acxMs87YN7fa27OruC9YHZiV9q64ssjEPKg5eKNSmPSOZ7egr956RVVFsxJjn+R6X
DFSSLsHzvU/DZcEb46omi9gV1Bl4Dm95GByz+XkmRxgEbGgX8I8rluwOWR6klaCIyAdllF80ssk7
IyT2w2C8D1yoYaP/c9A3DKR1lRP28EtYSGlwczvJGSc9YtOH2ipem498keoja8SpzM/9FDbXs6CQ
A/PSDqd8StF+Q03Isddkif8QYmM0X9OS/1LTRgEVuaubrt2vUV6gwiLRTK8wNuvIdVQQ+3cY9ds7
Tr9TX3KCTv+w0/hx7wVTiQQY/MCsWi3X/XFJGAML0HZMXesr5Z6mFQMp0sR+WrTffQ2V9Y8bvR9X
UgSuO1YgbHbHJi7tH33aCBI0kuauPlalCi8oLLE2cGP+jAuBtA+oTV+SAn/3DZCIAS4T+1SJfYPA
1/I6ExlMM4Mv9o5Zp6tuS7Xynw1vaa6UbYUvYwKLe8xRmm0IKZaUbeVK0YxNJ6Shd/vl0QatCpVl
RgqZDgNlZpOJz6Bjpv4RsaboIBpYqGmjykN0/b7QT6CnCGYatljCTk2dmF4k547xVMKTe5sK3X3l
I1N9h41cPRJnTkXff/B8WWY2qH/deSYEEQjheu80abAY9t0vRjd0JAHSOBw+cHCaf6jwPDSALFVi
YQDtrKB+++iFS6+1/iHU+8flI4tH4blMagIIKQxn1mXe79ZYORUy2wazPgqmvnSaMF9hxFgF7drv
5kR/sYNe/9Dv92UfDwSPjjLADRz7x09XoOjgWmiPxyJhB8NwosQ/W7W8Px980C5dUXAgf2lCiPv4
pzX+nx+dhW4AOT1wzdAJf6S1N4a2fFPPNXmZjf3kTXi00zbV1I8rpXQ2eFSv92kCDMJ4f0XS/UcI
jfWj+z1EPuDaJuQby3dI4fjhIk8IXmUtVX3E+8JfH6d4cK996OJPVdbRNiN+4MWProZG9QsiT1UD
jV8V+wW6g9n6ZUX7v/HmP403+aZx7f+zHuf1W9f/31/OOH/5zd9mnD4iGkwYmHIt7KjuOsj8VZUT
2D95xLUGLuFxq5HX/rcTg/wKxCvYNwK4b84foi0c/yckOd66M+emSO56+N+ocsjQ+OHLho0YP7C7
putZSLV/hCzF2qXHz+IEDJY/nOugwrcHFqM7O8BttwQaMWfIyYh94G7K5CcGh53O6bZYy588AU27
kxAusCeG6hHHoMFaqQhfUuLFDkloEA33UVHRErX74aPOmteSC3icr/ZDNsi12nCpysjqwxDn5sLb
jiHrIbEWcK10rwinGxii6ViBIQ/iZwR66NNHoWQUetmncJperI/KkEQt/bz04xLxkhhVjIa57dda
Ml6ryv6jwJzXWrNHu8vGypDtgyC5i3EZQZvoRHwq1Nq4T2WTddtkzqajoo+6XiZdbea1ul3WOjdb
K162tADrVZfcYa2DtBUu6ytnENPt7NJLt+laOwO1ohpOCMl8jBMh9oxKG0okfuyvlXdopc/ofsUm
DqjKA1ejjaFwM1qz3sb0IhirUrd/zJkt3Mnacu7lR5mPw42Sn5hNICBFYCzgYWUI6mskh27tEzz6
wC3PmVifjhbHrQnBsQ1CeuTsvA553hyJNrr4a/dhDcltzBnUb3ELu8XWZ80cuWJyob/Hi8vqU60w
h8rrYSwtPRLM/kjiWf/sdqzjNk26WDtjtBVrV017pDoym8NJDJclsI89TRTCeYGskr6Knd6LrIiI
wij5rHPtYs0wq3c1ZfrKSigViXhNkD/A17N6sS2yOH7o3MohCsyvi+sgK4GffbR5IVHE/oaAUw/J
Qufd5Y4ht0bij29SSfsexnO2E7E3X/TSfOs/mkmSVL2dbNP4bqGju5qh8KvMcyLc7TNeEjrSwqKt
HCpOWcvpPxESWDFU9fMTgkea2emjsZ0/mlwyDLt3wpqQFmejdU8LL86rkO0x9+CwYGMcqGa71ot6
kqL7zdSU6prJ4vs0u8ON0ZB2bE/mN0I4UG5MiOdLUbWnce3Ki7U/RzdvddtS6eCNhcLwtBirNBTc
LcULMhLCx9ZW3/xo+6VXVwUBTNP0zqi3NrcWuR7ow9CNooFYZweg6e2d8EkDTKFfmPfjOmXI13lD
07L6QHit5f3IOGIS1tvShW+mIvGDwodVhVliq/XShgB59tXqAJWLfnUdcrCaf4pl8820B4kVYR2F
sI4zjwKJfnCbFHg8K0ZIMAc9+xhzz3ngL7A1cLqEfMv0jEhmOs2kRyHsgW47R0MMbPy6+xjLBBLg
HSvQ5q38GNuodYKjzG6frTMdBO7s7tc5DzZnJj7r7GdgCESPBdP5YzBk448uj4O0ypCeSGdnWtQM
Z1TH1H2D31Zcd8KRO9+pk1NSSmvXNj2JzL5h0Gd7waurSi02/XKuTN84xn2XHPKARkB6trEXEutB
aOppX7lZSudZ5J9m5vHbEsfBOUj9vVv1JdAebdErdG6+yVUm7pO6zHeNh9rcm3AlkQ3CDr4t2cHm
zrKtqSkPGHlBHVllfD2NOLWiIVuWJ6ogcRLM36+Z5RgvE9rjoYC9lcdbEjeaAtpKHewI1Sr3WXP2
9PwJTxFmd9XZpxnh+k7wr86FMOtrq3DwZQvXQMLf1q0NqBuHi3/KPZKtPV+1906onCd0btihPSJq
EgELJdLACIg+lLUfhUWevy0ZfnZ39qczK7o1NGVk5xNkzKeGBC6pH6q9zfIEa9d4Uyyx/o7yaeSn
vk9sd0xAs582UARl98WVHqYaH90+aS2rsxalwEmWuohqCqBLWgzvKzppP/XFeKyWduJbKvG5kuc+
TQiNyrT/YlecNjvf9bvL/3N3bs1tG0kU/iuuvJOF++UhqVpTpETJkmPZWTv7woIlBgBxJS4kwV+/
3wCkI0CXOB7VhrV4FKkB0Jzp6Tnd57SRLNzZxlc/+jSSutBHiXIVkqaeFKmzOo9tKB6c0S5Keh29
Vdlgp6mdNRR70+qBKmZlrjSCB+dGwdzaGjuYYI5yZVVUEZCVdGZlrmgQalX3apfaIeBcfLsQ5dN2
6dvn29yFK7sQUq4hjBygKwckNMf3btVNfObq2nq+RroIxSw/Wp8pog+kmgmqoNZMTJbodZD74U1I
yfckipHrQVLUPTO1UL2konAB9Xl9tUuS9VTZ0/0EaHGHXlq+na4gvr+rdMph9rURzIs9vTyBb+a+
WdyvXb+e1tH2a5IY9VRRG2jsNduNWgRzpyj9i3oLmJ0snJsNpXTUXkHxSDR04eqN+WFrhMmsGJVQ
EFa3tVKOPmyD1a877HqJVika2Ep849vJfrazIqrLIdmbVFtAv5yZew7c9NPwU87adTUpyNj8ZkQN
R+wau96u69C3ECaomvq6KWmpRS+8vVpA79whoVApegNhzkBNVZlaqbNXpsHCzfcfk1BxR1+2JRoR
ZyEY+h5mHhJydMRIEdnaRWoc0/yWM1hzkZvhR7OVHdi3EgRIhxs3m4isGiVs4P7aiuwOOhJgzk2r
YqDA9Hyv0YU+QKCh2H/W83r3OcmU3SUq5CosATQR1g2tdiabxEamVm2izSWFJFtcf5xiA46PF43Q
VlATPKYTjSyvEcoL5KxXdBxya51kBsoMzr5G801JSrIWlDbY7nbWtEoOWj06L4W6Q9k469nWWaPB
2Yo/JCnuNVrrGAiG1W5G4z3/30azyNEOo1anyCMoA26CMFbYCkwoyLhS71ajnsbuRvlFRi3vVZHX
STCttIKOgxTv15THsHMpMxM6CtqJTUCz1NKuSZDRCuuS3lF0Dd475aaet6BVHEQjKhWFNoayUJAt
QrrLfa+aI6uaZNV+Hc4gniAH7Lj74izQa+ssEqIbpblCwnS3UlYfnKBY365cqqfeulYTQumiYWYJ
KXRWwA6+2LeaHutot0HfoylsTrtC9iNGj+xsIaRAklYVBDXb5gsKqcbMKs1zvVrU67dhKyUCRoX4
RBQuJqVQGvHhwMJTDEt/qu9GyY3RWKSziIDWcELQsZ4bQrkEPtNq4ucI+0/8Wkib5K3MSRlVClS2
qvqC895D0yot5JfVrzRgjVjYpgKflXhrTb6NMyIJ1Ag5XOTbm7dFbWqTCgG8fGJYAQqy6xLQ14oC
GhCZwXVubiGRCc2WbY16i9UKuaS6Y34oW3mX0kzjc0P0bEUiQb90WiEYGnQ196iTBP+hL034G0od
9tXCoF+paAtrvysVQrOzha/67jUawPpEa+wvlSDjN4KWbwmCfiyo+trOVOYFIHwBEXBl/a7nBtxR
EEHwDN3GD8Saex1TRrjURgvyI+tQ9fCn4WW4HalTNHOtLxt6Wzf0XE7sxWwE/5iCSViEdDpIAFHT
Sr8F1dPhrmzTt1ljR9PIgMsNwlhPzd1mc7W3N1v4cP72tqSV7dtVugUsNCMawkZ54MFg262RP8iM
mRpmsGdzNQdvQd5tkmS0vdAX1RqhvcCaaRvFvtcoMH9HMp+uPIj1fsyRtjEn+PPVH2Tay09uqsRf
fFVBt8VsVi5ayf7ikoSNcolY0XpmM1+vlLVvfdD3FQxa6szmdK7gBnu6qCJfmk+b1FaJ/RXIOEhB
TKDcBBGuOUlnWwR8zlfxKJ3vFCD3HNbyJzpo6bORUkyrfL16H/pFgCgdkOtKgK84iQ0qcuDvmU37
4ZJ2Itc61R20lAa4jQSE27RobiSA3UxAvFEL9obEKHGirAmggIKDFhW2W4BYQMWbCk0Uq8WPcwEl
oyoDqrwVAHN7qP2/Of8fXkRUH6HIA8/mQ70smttlWcdVeZQoEJ+2DRc/ZT/2pZcHevNdDB+wLIcC
px6i0D5U+8QvjRF7vFh9v/z5J90dQ8hBrhJZxPZCfSrOKNjuPh451hjQjEIenYy+uDjtc8MHRnrO
DC+/YWfPl7/Te4O7rE4r8Tv4YZY+5CyhTfp9NhiM0LOBCfxsCyi4vQY2cF3agoJqIP7fila63Q3/
9zbw7hPq6sOyKsK7qmcDqh67H6bDBb9Nz783E+AaoViqK91bgis9nAmqaoEumfBg4KeIC6DxH5kJ
z1pBNdqCO6n1YBhjoFrFhnfwjBUMrODSUOofWwnPv78r1GilXl83xhpLXeDk3evDLOlPAnVsoTiM
9jaA4SlOAg0Ek/UrZwVzTDKKLBQlmu3FVH9oBdcem4qDxgwxdXed3lJwHX46KSvA1lRsbCC4le01
dIs6VqBVsqocPienxw1PyC1S40Mpr5QRAMepJQZtV93OCIOpwMl+jP4lVUdHh3FqRtB4MtkowbDG
nMEg8LmHKGFgBdcQKQQ2IUH+PK05QJD0KO3yd4MkkicqGwIhwMErMqse+gPHpdGQAwWDEr/T9Ad0
aehWp0R84IxdUiZobB0iwcEcgM+NQJgQke3c7wn5AZonaDytnCNwxsjSQl+3D0Hi4PVdBHEdwkQC
sW4KdO73hKyAnLYmPQncMQK1MNG1w9bIen+4EhBfh2ZxYEqcmCfQ8NWy70946AD+upTXdb/yIEh2
zLFN/ExYcPj85PZEiu+ltwOduU6qkboCwZnhGswCV0M4Ap4Lq66z0j91aHw2VKYWwpENDQx7rACs
Uo39dHwEj2hMqIzigX56B0aNlJikRzTUMTCzKrzB07PARVickxS7Rvf56c0C6vJlQyNOTAZ6VcR/
BysMomRVscb0gkFkwem2oBPaERAzF01jpPZFVgEHJZ2307u1PoiN8BBjg2IV7egLuml3SlYwSB/K
WkEfwyi0iAGRY2ivwb6oIcB/1Lw5sX1RyLwOC5P+doTMKtAtum0eT8RD3IBZQAMDzhAHiucJ/f46
BpDGTZBKoqzKoO1u5+uG0SFxE3w8gkfcobg6g5+SFej7Jb0K8AWtLAlFZu01nAXtKrA4kR0Ch5Pz
iPB/BSdXziOCEOIL4Q0fgNSBR+S0aDMVACdAkMR1cuclnJj2CugRU4ATB7JP7TWIlIkM8IiUenOQ
6L7Qmv27VsR3fOlbpmYShPF9m6MJl+VTqZznvnDMTTz+/JCXmN///JNIPvS+KIpAu3v/mcL5pReG
tgDZgw+PgFl7n8O/H17w8a179zq+1fGPF+Gy8JCsgDEn8laHx7zxEvI8/4q9r17iPUwa4KmYeX8+
yc8/9Z7zwSr4i4HLaDCu0HeSHpdOLllfj1xt8W35gSMvLb3y+IjiZ6Q+AFckO/LEi2n6WwwUCjoQ
UnpsaLWFd99r8dOBOvIjp+nyrgrv6l5KiY2cFSs7+Nky9rZesTyOJIztOPorGPuYBnuT/fEGIk2d
fO0LQ0AleYVZiMxLEd73p7cKzHl8nydrvr/tHi+tm/NlhppFf2SANTYfWZtfYPEwPI7TTm+ddM3x
Dz/+yPN7L+hNwEPCTfaB5zTbTrOwvyI72FZ66PSe3tR9K3dZc+mRs+1g2DbjIjvs1WPf1IGX0gMz
QH0XNcdp0M4LEYod//Dj8+JdVoflIzO7SBLLj33thWnPe5BneI3t5dqjHY6X3h+fUJhDoyEFYY+s
pa+9svTugrpcVlVvTtMZwXgNk4R3Qeh7/SKIDtuUfvSQvaDMqt7MPiSQ5McuoeaWYZ73fBN4pIAP
X2P0rC6GQwuoU3poRHIHPuQAH8qOfLP8WniD6Incu0Dm5IfeeP19i+O3qBGRH3j75sJL8jII+9s6
47uvsHpults3l8uiXPY8FbIj6isNfr3chXe9bYzBX2NHF0/+O1T3o41blwL9ST3+4cc97A3tCZ7u
0QOEJxh/0r9qe4MzLxqu/Q4hlB3+ueaUz+tYf1cM9T6KiUj6p5pD/Yf0ExdLf1hn1sKEsgP/ukzT
Eh08b3BMgMMgOj/KDn8bZPfLN/Py0d5G36ZXiC0//mWzKMmftLvB44l4ACllzfMJ6y/LctkLKXS0
Kl/BM35a7vqnygOwKPvMv1VecJwYwqcc8riyw74g/y75Gz7JYQUOe4X599lj36GRRX9pUnghsEtZ
i/wlAVfSLp/D8i5DPrMXuR0QR+lnbzJqQ/2jEdp50qF4L4/8FNL0rYbrMf50LNt96t/64Jr4xl28
9Ipf/gsAAP//</cx:binary>
              </cx:geoCache>
            </cx:geography>
          </cx:layoutPr>
          <cx:valueColors>
            <cx:minColor>
              <a:schemeClr val="accent6">
                <a:lumMod val="75000"/>
              </a:schemeClr>
            </cx:minColor>
            <cx:midColor>
              <a:schemeClr val="accent4">
                <a:lumMod val="75000"/>
              </a:schemeClr>
            </cx:midColor>
            <cx:maxColor>
              <a:schemeClr val="accent2">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700">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700" b="0" i="0" u="none" strike="noStrike" baseline="0">
            <a:solidFill>
              <a:schemeClr val="bg1"/>
            </a:solidFill>
            <a:latin typeface="Segoe UI Black" panose="020B0A02040204020203" pitchFamily="34" charset="0"/>
            <a:ea typeface="Segoe UI Black" panose="020B0A02040204020203" pitchFamily="34" charset="0"/>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133350</xdr:colOff>
      <xdr:row>2</xdr:row>
      <xdr:rowOff>23812</xdr:rowOff>
    </xdr:from>
    <xdr:to>
      <xdr:col>9</xdr:col>
      <xdr:colOff>9525</xdr:colOff>
      <xdr:row>12</xdr:row>
      <xdr:rowOff>19050</xdr:rowOff>
    </xdr:to>
    <xdr:graphicFrame macro="">
      <xdr:nvGraphicFramePr>
        <xdr:cNvPr id="3" name="Chart 2">
          <a:extLst>
            <a:ext uri="{FF2B5EF4-FFF2-40B4-BE49-F238E27FC236}">
              <a16:creationId xmlns:a16="http://schemas.microsoft.com/office/drawing/2014/main" id="{0401DF5E-DFBC-CAAA-0337-B62AC8382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19</xdr:row>
      <xdr:rowOff>100013</xdr:rowOff>
    </xdr:from>
    <xdr:to>
      <xdr:col>5</xdr:col>
      <xdr:colOff>142875</xdr:colOff>
      <xdr:row>26</xdr:row>
      <xdr:rowOff>104775</xdr:rowOff>
    </xdr:to>
    <xdr:graphicFrame macro="">
      <xdr:nvGraphicFramePr>
        <xdr:cNvPr id="4" name="Chart 3">
          <a:extLst>
            <a:ext uri="{FF2B5EF4-FFF2-40B4-BE49-F238E27FC236}">
              <a16:creationId xmlns:a16="http://schemas.microsoft.com/office/drawing/2014/main" id="{887EA37A-8AA0-4067-480E-4400D3747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209550</xdr:colOff>
      <xdr:row>29</xdr:row>
      <xdr:rowOff>23812</xdr:rowOff>
    </xdr:from>
    <xdr:to>
      <xdr:col>8</xdr:col>
      <xdr:colOff>485775</xdr:colOff>
      <xdr:row>36</xdr:row>
      <xdr:rowOff>104775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2DE2775-7CF8-C434-8FA1-1747922F2E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48175" y="5548312"/>
              <a:ext cx="2867025" cy="14144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371474</xdr:colOff>
      <xdr:row>43</xdr:row>
      <xdr:rowOff>147637</xdr:rowOff>
    </xdr:from>
    <xdr:to>
      <xdr:col>9</xdr:col>
      <xdr:colOff>761999</xdr:colOff>
      <xdr:row>59</xdr:row>
      <xdr:rowOff>57150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BECAFFA-A6D6-076A-03FB-D9767E6D54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771899" y="8339137"/>
              <a:ext cx="4429125" cy="29575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381000</xdr:colOff>
      <xdr:row>70</xdr:row>
      <xdr:rowOff>4762</xdr:rowOff>
    </xdr:from>
    <xdr:to>
      <xdr:col>11</xdr:col>
      <xdr:colOff>190500</xdr:colOff>
      <xdr:row>82</xdr:row>
      <xdr:rowOff>133350</xdr:rowOff>
    </xdr:to>
    <xdr:graphicFrame macro="">
      <xdr:nvGraphicFramePr>
        <xdr:cNvPr id="12" name="Chart 11">
          <a:extLst>
            <a:ext uri="{FF2B5EF4-FFF2-40B4-BE49-F238E27FC236}">
              <a16:creationId xmlns:a16="http://schemas.microsoft.com/office/drawing/2014/main" id="{A2FD16A1-5A2E-5E6C-E415-208AF3E47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4763</xdr:rowOff>
    </xdr:from>
    <xdr:to>
      <xdr:col>1</xdr:col>
      <xdr:colOff>466724</xdr:colOff>
      <xdr:row>110</xdr:row>
      <xdr:rowOff>1</xdr:rowOff>
    </xdr:to>
    <xdr:graphicFrame macro="">
      <xdr:nvGraphicFramePr>
        <xdr:cNvPr id="13" name="Chart 12">
          <a:extLst>
            <a:ext uri="{FF2B5EF4-FFF2-40B4-BE49-F238E27FC236}">
              <a16:creationId xmlns:a16="http://schemas.microsoft.com/office/drawing/2014/main" id="{C71D0132-F0B1-5BD8-7230-D7DB7DE00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657225</xdr:colOff>
      <xdr:row>106</xdr:row>
      <xdr:rowOff>90487</xdr:rowOff>
    </xdr:from>
    <xdr:to>
      <xdr:col>4</xdr:col>
      <xdr:colOff>590550</xdr:colOff>
      <xdr:row>112</xdr:row>
      <xdr:rowOff>28575</xdr:rowOff>
    </xdr:to>
    <xdr:graphicFrame macro="">
      <xdr:nvGraphicFramePr>
        <xdr:cNvPr id="14" name="Chart 13">
          <a:extLst>
            <a:ext uri="{FF2B5EF4-FFF2-40B4-BE49-F238E27FC236}">
              <a16:creationId xmlns:a16="http://schemas.microsoft.com/office/drawing/2014/main" id="{726C1EDA-D890-9C6D-89F2-F07955DB2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171450</xdr:colOff>
      <xdr:row>104</xdr:row>
      <xdr:rowOff>157163</xdr:rowOff>
    </xdr:from>
    <xdr:to>
      <xdr:col>10</xdr:col>
      <xdr:colOff>466725</xdr:colOff>
      <xdr:row>111</xdr:row>
      <xdr:rowOff>38101</xdr:rowOff>
    </xdr:to>
    <xdr:graphicFrame macro="">
      <xdr:nvGraphicFramePr>
        <xdr:cNvPr id="17" name="Chart 16">
          <a:extLst>
            <a:ext uri="{FF2B5EF4-FFF2-40B4-BE49-F238E27FC236}">
              <a16:creationId xmlns:a16="http://schemas.microsoft.com/office/drawing/2014/main" id="{B200B623-77F2-3FAA-20FE-8ECF3B6AF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495300</xdr:colOff>
      <xdr:row>105</xdr:row>
      <xdr:rowOff>71438</xdr:rowOff>
    </xdr:from>
    <xdr:to>
      <xdr:col>7</xdr:col>
      <xdr:colOff>561975</xdr:colOff>
      <xdr:row>112</xdr:row>
      <xdr:rowOff>28576</xdr:rowOff>
    </xdr:to>
    <xdr:graphicFrame macro="">
      <xdr:nvGraphicFramePr>
        <xdr:cNvPr id="18" name="Chart 17">
          <a:extLst>
            <a:ext uri="{FF2B5EF4-FFF2-40B4-BE49-F238E27FC236}">
              <a16:creationId xmlns:a16="http://schemas.microsoft.com/office/drawing/2014/main" id="{AA43CE46-3696-0E15-A41A-3B465E726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85725</xdr:colOff>
      <xdr:row>105</xdr:row>
      <xdr:rowOff>119062</xdr:rowOff>
    </xdr:from>
    <xdr:to>
      <xdr:col>13</xdr:col>
      <xdr:colOff>457200</xdr:colOff>
      <xdr:row>110</xdr:row>
      <xdr:rowOff>114300</xdr:rowOff>
    </xdr:to>
    <xdr:graphicFrame macro="">
      <xdr:nvGraphicFramePr>
        <xdr:cNvPr id="19" name="Chart 18">
          <a:extLst>
            <a:ext uri="{FF2B5EF4-FFF2-40B4-BE49-F238E27FC236}">
              <a16:creationId xmlns:a16="http://schemas.microsoft.com/office/drawing/2014/main" id="{23B2015A-212E-D54E-3A9A-12143738A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9763"/>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142875</xdr:colOff>
      <xdr:row>22</xdr:row>
      <xdr:rowOff>47625</xdr:rowOff>
    </xdr:from>
    <xdr:to>
      <xdr:col>20</xdr:col>
      <xdr:colOff>309563</xdr:colOff>
      <xdr:row>33</xdr:row>
      <xdr:rowOff>102394</xdr:rowOff>
    </xdr:to>
    <xdr:grpSp>
      <xdr:nvGrpSpPr>
        <xdr:cNvPr id="40" name="Group 39">
          <a:extLst>
            <a:ext uri="{FF2B5EF4-FFF2-40B4-BE49-F238E27FC236}">
              <a16:creationId xmlns:a16="http://schemas.microsoft.com/office/drawing/2014/main" id="{27EB6762-BDEB-14CA-AB3D-DCB6788A6FAB}"/>
            </a:ext>
          </a:extLst>
        </xdr:cNvPr>
        <xdr:cNvGrpSpPr/>
      </xdr:nvGrpSpPr>
      <xdr:grpSpPr>
        <a:xfrm>
          <a:off x="142875" y="3976688"/>
          <a:ext cx="11834813" cy="2019300"/>
          <a:chOff x="142875" y="3976688"/>
          <a:chExt cx="11834813" cy="2019300"/>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76688"/>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03383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238750" y="3986213"/>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298281" y="40243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634413" y="3986213"/>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691563" y="402431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338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xdr:col>
      <xdr:colOff>35711</xdr:colOff>
      <xdr:row>0</xdr:row>
      <xdr:rowOff>11907</xdr:rowOff>
    </xdr:from>
    <xdr:to>
      <xdr:col>23</xdr:col>
      <xdr:colOff>11898</xdr:colOff>
      <xdr:row>33</xdr:row>
      <xdr:rowOff>178595</xdr:rowOff>
    </xdr:to>
    <xdr:pic>
      <xdr:nvPicPr>
        <xdr:cNvPr id="2" name="Picture 1">
          <a:extLst>
            <a:ext uri="{FF2B5EF4-FFF2-40B4-BE49-F238E27FC236}">
              <a16:creationId xmlns:a16="http://schemas.microsoft.com/office/drawing/2014/main" id="{9846F4A5-4509-4AD3-BA84-B1E170A97355}"/>
            </a:ext>
          </a:extLst>
        </xdr:cNvPr>
        <xdr:cNvPicPr>
          <a:picLocks noChangeAspect="1"/>
        </xdr:cNvPicPr>
      </xdr:nvPicPr>
      <xdr:blipFill>
        <a:blip xmlns:r="http://schemas.openxmlformats.org/officeDocument/2006/relationships" r:embed="rId1"/>
        <a:stretch>
          <a:fillRect/>
        </a:stretch>
      </xdr:blipFill>
      <xdr:spPr>
        <a:xfrm>
          <a:off x="642930" y="11907"/>
          <a:ext cx="13334999" cy="6453188"/>
        </a:xfrm>
        <a:prstGeom prst="rect">
          <a:avLst/>
        </a:prstGeom>
      </xdr:spPr>
    </xdr:pic>
    <xdr:clientData/>
  </xdr:twoCellAnchor>
  <xdr:oneCellAnchor>
    <xdr:from>
      <xdr:col>2</xdr:col>
      <xdr:colOff>202388</xdr:colOff>
      <xdr:row>0</xdr:row>
      <xdr:rowOff>35718</xdr:rowOff>
    </xdr:from>
    <xdr:ext cx="11811000" cy="314325"/>
    <xdr:sp macro="" textlink="">
      <xdr:nvSpPr>
        <xdr:cNvPr id="3" name="Shape 3">
          <a:extLst>
            <a:ext uri="{FF2B5EF4-FFF2-40B4-BE49-F238E27FC236}">
              <a16:creationId xmlns:a16="http://schemas.microsoft.com/office/drawing/2014/main" id="{17B1C30A-EA05-413C-AA8B-0D660B194C3D}"/>
            </a:ext>
          </a:extLst>
        </xdr:cNvPr>
        <xdr:cNvSpPr/>
      </xdr:nvSpPr>
      <xdr:spPr>
        <a:xfrm>
          <a:off x="1416826" y="35718"/>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2</xdr:col>
      <xdr:colOff>142858</xdr:colOff>
      <xdr:row>2</xdr:row>
      <xdr:rowOff>95248</xdr:rowOff>
    </xdr:from>
    <xdr:ext cx="11801475" cy="1438275"/>
    <xdr:grpSp>
      <xdr:nvGrpSpPr>
        <xdr:cNvPr id="4" name="Shape 2">
          <a:extLst>
            <a:ext uri="{FF2B5EF4-FFF2-40B4-BE49-F238E27FC236}">
              <a16:creationId xmlns:a16="http://schemas.microsoft.com/office/drawing/2014/main" id="{93657B48-65FC-4947-9380-41354A840728}"/>
            </a:ext>
          </a:extLst>
        </xdr:cNvPr>
        <xdr:cNvGrpSpPr/>
      </xdr:nvGrpSpPr>
      <xdr:grpSpPr>
        <a:xfrm>
          <a:off x="1357296" y="476248"/>
          <a:ext cx="11801475" cy="1438275"/>
          <a:chOff x="0" y="3060863"/>
          <a:chExt cx="10692000" cy="1438275"/>
        </a:xfrm>
      </xdr:grpSpPr>
      <xdr:grpSp>
        <xdr:nvGrpSpPr>
          <xdr:cNvPr id="5" name="Shape 21">
            <a:extLst>
              <a:ext uri="{FF2B5EF4-FFF2-40B4-BE49-F238E27FC236}">
                <a16:creationId xmlns:a16="http://schemas.microsoft.com/office/drawing/2014/main" id="{4DE1A084-A560-23B1-12F2-1EC208169665}"/>
              </a:ext>
            </a:extLst>
          </xdr:cNvPr>
          <xdr:cNvGrpSpPr/>
        </xdr:nvGrpSpPr>
        <xdr:grpSpPr>
          <a:xfrm>
            <a:off x="0" y="3060863"/>
            <a:ext cx="10692000" cy="1438275"/>
            <a:chOff x="152399" y="453254"/>
            <a:chExt cx="12498639" cy="1383567"/>
          </a:xfrm>
        </xdr:grpSpPr>
        <xdr:sp macro="" textlink="">
          <xdr:nvSpPr>
            <xdr:cNvPr id="6" name="Shape 5">
              <a:extLst>
                <a:ext uri="{FF2B5EF4-FFF2-40B4-BE49-F238E27FC236}">
                  <a16:creationId xmlns:a16="http://schemas.microsoft.com/office/drawing/2014/main" id="{08E56316-D7F8-F98E-43D5-BE7BD078B30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 name="Shape 22">
              <a:extLst>
                <a:ext uri="{FF2B5EF4-FFF2-40B4-BE49-F238E27FC236}">
                  <a16:creationId xmlns:a16="http://schemas.microsoft.com/office/drawing/2014/main" id="{2AA8460F-249B-6423-5A97-D80514F0FDC2}"/>
                </a:ext>
              </a:extLst>
            </xdr:cNvPr>
            <xdr:cNvGrpSpPr/>
          </xdr:nvGrpSpPr>
          <xdr:grpSpPr>
            <a:xfrm>
              <a:off x="152399" y="453254"/>
              <a:ext cx="2499729" cy="1383567"/>
              <a:chOff x="152399" y="459938"/>
              <a:chExt cx="2667001" cy="1359337"/>
            </a:xfrm>
          </xdr:grpSpPr>
          <xdr:sp macro="" textlink="">
            <xdr:nvSpPr>
              <xdr:cNvPr id="20" name="Shape 23">
                <a:extLst>
                  <a:ext uri="{FF2B5EF4-FFF2-40B4-BE49-F238E27FC236}">
                    <a16:creationId xmlns:a16="http://schemas.microsoft.com/office/drawing/2014/main" id="{B751BCDD-9FD7-17C4-AC9D-B8551C19FBA3}"/>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24">
                <a:extLst>
                  <a:ext uri="{FF2B5EF4-FFF2-40B4-BE49-F238E27FC236}">
                    <a16:creationId xmlns:a16="http://schemas.microsoft.com/office/drawing/2014/main" id="{DCD9C933-782A-99AD-B396-D1A41605E47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 name="Shape 25">
              <a:extLst>
                <a:ext uri="{FF2B5EF4-FFF2-40B4-BE49-F238E27FC236}">
                  <a16:creationId xmlns:a16="http://schemas.microsoft.com/office/drawing/2014/main" id="{A85BCBB0-35D9-3B58-82FB-7F2A6445DBBD}"/>
                </a:ext>
              </a:extLst>
            </xdr:cNvPr>
            <xdr:cNvGrpSpPr/>
          </xdr:nvGrpSpPr>
          <xdr:grpSpPr>
            <a:xfrm>
              <a:off x="2699752" y="453254"/>
              <a:ext cx="2490203" cy="1383567"/>
              <a:chOff x="152399" y="459938"/>
              <a:chExt cx="2667001" cy="1359337"/>
            </a:xfrm>
          </xdr:grpSpPr>
          <xdr:sp macro="" textlink="">
            <xdr:nvSpPr>
              <xdr:cNvPr id="18" name="Shape 26">
                <a:extLst>
                  <a:ext uri="{FF2B5EF4-FFF2-40B4-BE49-F238E27FC236}">
                    <a16:creationId xmlns:a16="http://schemas.microsoft.com/office/drawing/2014/main" id="{5EA59016-215F-43D6-515F-72847023DF86}"/>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27">
                <a:extLst>
                  <a:ext uri="{FF2B5EF4-FFF2-40B4-BE49-F238E27FC236}">
                    <a16:creationId xmlns:a16="http://schemas.microsoft.com/office/drawing/2014/main" id="{584403C2-8FC8-F4D7-2345-B8F3EDC12BC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9" name="Shape 28">
              <a:extLst>
                <a:ext uri="{FF2B5EF4-FFF2-40B4-BE49-F238E27FC236}">
                  <a16:creationId xmlns:a16="http://schemas.microsoft.com/office/drawing/2014/main" id="{A037D333-A52A-B822-421D-E746BAB678F9}"/>
                </a:ext>
              </a:extLst>
            </xdr:cNvPr>
            <xdr:cNvGrpSpPr/>
          </xdr:nvGrpSpPr>
          <xdr:grpSpPr>
            <a:xfrm>
              <a:off x="5256629" y="453254"/>
              <a:ext cx="2452104" cy="1383567"/>
              <a:chOff x="152399" y="459938"/>
              <a:chExt cx="2667001" cy="1359337"/>
            </a:xfrm>
          </xdr:grpSpPr>
          <xdr:sp macro="" textlink="">
            <xdr:nvSpPr>
              <xdr:cNvPr id="16" name="Shape 29">
                <a:extLst>
                  <a:ext uri="{FF2B5EF4-FFF2-40B4-BE49-F238E27FC236}">
                    <a16:creationId xmlns:a16="http://schemas.microsoft.com/office/drawing/2014/main" id="{C2A47685-1163-E1B5-18AB-AAA5436C2B11}"/>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30">
                <a:extLst>
                  <a:ext uri="{FF2B5EF4-FFF2-40B4-BE49-F238E27FC236}">
                    <a16:creationId xmlns:a16="http://schemas.microsoft.com/office/drawing/2014/main" id="{36904FB9-BACE-59AB-6054-83DDFB0BB25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0" name="Shape 31">
              <a:extLst>
                <a:ext uri="{FF2B5EF4-FFF2-40B4-BE49-F238E27FC236}">
                  <a16:creationId xmlns:a16="http://schemas.microsoft.com/office/drawing/2014/main" id="{41EBF885-ED27-F396-A16E-F52A82F3A2F4}"/>
                </a:ext>
              </a:extLst>
            </xdr:cNvPr>
            <xdr:cNvGrpSpPr/>
          </xdr:nvGrpSpPr>
          <xdr:grpSpPr>
            <a:xfrm>
              <a:off x="7756358" y="453254"/>
              <a:ext cx="2394953" cy="1383567"/>
              <a:chOff x="152399" y="459938"/>
              <a:chExt cx="2667001" cy="1359337"/>
            </a:xfrm>
          </xdr:grpSpPr>
          <xdr:sp macro="" textlink="">
            <xdr:nvSpPr>
              <xdr:cNvPr id="14" name="Shape 32">
                <a:extLst>
                  <a:ext uri="{FF2B5EF4-FFF2-40B4-BE49-F238E27FC236}">
                    <a16:creationId xmlns:a16="http://schemas.microsoft.com/office/drawing/2014/main" id="{3D6E9261-E5A4-8EFE-2557-470C6320635D}"/>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3">
                <a:extLst>
                  <a:ext uri="{FF2B5EF4-FFF2-40B4-BE49-F238E27FC236}">
                    <a16:creationId xmlns:a16="http://schemas.microsoft.com/office/drawing/2014/main" id="{8C332DAB-49C9-5078-6F53-1CBDCDC6348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1" name="Shape 34">
              <a:extLst>
                <a:ext uri="{FF2B5EF4-FFF2-40B4-BE49-F238E27FC236}">
                  <a16:creationId xmlns:a16="http://schemas.microsoft.com/office/drawing/2014/main" id="{0C9091B1-4CB4-180F-F542-80479885E0C0}"/>
                </a:ext>
              </a:extLst>
            </xdr:cNvPr>
            <xdr:cNvGrpSpPr/>
          </xdr:nvGrpSpPr>
          <xdr:grpSpPr>
            <a:xfrm>
              <a:off x="10208461" y="453254"/>
              <a:ext cx="2442577" cy="1383567"/>
              <a:chOff x="152399" y="459938"/>
              <a:chExt cx="2667001" cy="1359337"/>
            </a:xfrm>
          </xdr:grpSpPr>
          <xdr:sp macro="" textlink="">
            <xdr:nvSpPr>
              <xdr:cNvPr id="12" name="Shape 35">
                <a:extLst>
                  <a:ext uri="{FF2B5EF4-FFF2-40B4-BE49-F238E27FC236}">
                    <a16:creationId xmlns:a16="http://schemas.microsoft.com/office/drawing/2014/main" id="{3AEB116D-C132-6AE7-1F35-79C53BCE171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6">
                <a:extLst>
                  <a:ext uri="{FF2B5EF4-FFF2-40B4-BE49-F238E27FC236}">
                    <a16:creationId xmlns:a16="http://schemas.microsoft.com/office/drawing/2014/main" id="{3F9A343D-8AE0-D09B-B83C-9678F488B18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2</xdr:col>
      <xdr:colOff>119048</xdr:colOff>
      <xdr:row>11</xdr:row>
      <xdr:rowOff>11900</xdr:rowOff>
    </xdr:from>
    <xdr:ext cx="11811000" cy="2057400"/>
    <xdr:grpSp>
      <xdr:nvGrpSpPr>
        <xdr:cNvPr id="22" name="Shape 2">
          <a:extLst>
            <a:ext uri="{FF2B5EF4-FFF2-40B4-BE49-F238E27FC236}">
              <a16:creationId xmlns:a16="http://schemas.microsoft.com/office/drawing/2014/main" id="{88EAA20B-D694-48E4-98CA-ED3491BC388E}"/>
            </a:ext>
          </a:extLst>
        </xdr:cNvPr>
        <xdr:cNvGrpSpPr/>
      </xdr:nvGrpSpPr>
      <xdr:grpSpPr>
        <a:xfrm>
          <a:off x="1333486" y="2107400"/>
          <a:ext cx="11811000" cy="2057400"/>
          <a:chOff x="0" y="2751300"/>
          <a:chExt cx="10692000" cy="2057400"/>
        </a:xfrm>
      </xdr:grpSpPr>
      <xdr:grpSp>
        <xdr:nvGrpSpPr>
          <xdr:cNvPr id="23" name="Shape 4">
            <a:extLst>
              <a:ext uri="{FF2B5EF4-FFF2-40B4-BE49-F238E27FC236}">
                <a16:creationId xmlns:a16="http://schemas.microsoft.com/office/drawing/2014/main" id="{C81A3760-0EC3-E599-E8BC-4520B5D6C8BE}"/>
              </a:ext>
            </a:extLst>
          </xdr:cNvPr>
          <xdr:cNvGrpSpPr/>
        </xdr:nvGrpSpPr>
        <xdr:grpSpPr>
          <a:xfrm>
            <a:off x="0" y="2751300"/>
            <a:ext cx="10692000" cy="2057400"/>
            <a:chOff x="152400" y="1971675"/>
            <a:chExt cx="12515850" cy="2228850"/>
          </a:xfrm>
        </xdr:grpSpPr>
        <xdr:sp macro="" textlink="">
          <xdr:nvSpPr>
            <xdr:cNvPr id="24" name="Shape 5">
              <a:extLst>
                <a:ext uri="{FF2B5EF4-FFF2-40B4-BE49-F238E27FC236}">
                  <a16:creationId xmlns:a16="http://schemas.microsoft.com/office/drawing/2014/main" id="{E3F617D1-0ACE-D72D-9313-7D28A843CF34}"/>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 name="Shape 6">
              <a:extLst>
                <a:ext uri="{FF2B5EF4-FFF2-40B4-BE49-F238E27FC236}">
                  <a16:creationId xmlns:a16="http://schemas.microsoft.com/office/drawing/2014/main" id="{64FAB031-02D4-B19F-992B-32AEEAFECAC8}"/>
                </a:ext>
              </a:extLst>
            </xdr:cNvPr>
            <xdr:cNvGrpSpPr/>
          </xdr:nvGrpSpPr>
          <xdr:grpSpPr>
            <a:xfrm>
              <a:off x="152400" y="1971675"/>
              <a:ext cx="5219701" cy="2219325"/>
              <a:chOff x="152400" y="1971675"/>
              <a:chExt cx="5219701" cy="2219325"/>
            </a:xfrm>
          </xdr:grpSpPr>
          <xdr:sp macro="" textlink="">
            <xdr:nvSpPr>
              <xdr:cNvPr id="32" name="Shape 7">
                <a:extLst>
                  <a:ext uri="{FF2B5EF4-FFF2-40B4-BE49-F238E27FC236}">
                    <a16:creationId xmlns:a16="http://schemas.microsoft.com/office/drawing/2014/main" id="{131CD2AC-8049-B8E9-B33B-94344AF6543A}"/>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3" name="Shape 8">
                <a:extLst>
                  <a:ext uri="{FF2B5EF4-FFF2-40B4-BE49-F238E27FC236}">
                    <a16:creationId xmlns:a16="http://schemas.microsoft.com/office/drawing/2014/main" id="{55CFF12B-9964-C690-1BFA-999102F35E8B}"/>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6" name="Shape 9">
              <a:extLst>
                <a:ext uri="{FF2B5EF4-FFF2-40B4-BE49-F238E27FC236}">
                  <a16:creationId xmlns:a16="http://schemas.microsoft.com/office/drawing/2014/main" id="{F02F9CB6-170F-A2CF-77BF-2214814C1007}"/>
                </a:ext>
              </a:extLst>
            </xdr:cNvPr>
            <xdr:cNvGrpSpPr/>
          </xdr:nvGrpSpPr>
          <xdr:grpSpPr>
            <a:xfrm>
              <a:off x="5448301" y="1971675"/>
              <a:ext cx="4305300" cy="2219325"/>
              <a:chOff x="5448301" y="1971675"/>
              <a:chExt cx="4305300" cy="2219325"/>
            </a:xfrm>
          </xdr:grpSpPr>
          <xdr:sp macro="" textlink="">
            <xdr:nvSpPr>
              <xdr:cNvPr id="30" name="Shape 10">
                <a:extLst>
                  <a:ext uri="{FF2B5EF4-FFF2-40B4-BE49-F238E27FC236}">
                    <a16:creationId xmlns:a16="http://schemas.microsoft.com/office/drawing/2014/main" id="{CDA9B425-D060-E936-3D49-2197A159311A}"/>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1" name="Shape 11">
                <a:extLst>
                  <a:ext uri="{FF2B5EF4-FFF2-40B4-BE49-F238E27FC236}">
                    <a16:creationId xmlns:a16="http://schemas.microsoft.com/office/drawing/2014/main" id="{941EBAC8-9D2E-FCED-6BA0-23DFA5EE915D}"/>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7" name="Shape 12">
              <a:extLst>
                <a:ext uri="{FF2B5EF4-FFF2-40B4-BE49-F238E27FC236}">
                  <a16:creationId xmlns:a16="http://schemas.microsoft.com/office/drawing/2014/main" id="{DCFE31BA-AEB2-483B-6668-8DCAA7278355}"/>
                </a:ext>
              </a:extLst>
            </xdr:cNvPr>
            <xdr:cNvGrpSpPr/>
          </xdr:nvGrpSpPr>
          <xdr:grpSpPr>
            <a:xfrm>
              <a:off x="9848850" y="1971675"/>
              <a:ext cx="2819400" cy="2228850"/>
              <a:chOff x="9848850" y="1866900"/>
              <a:chExt cx="2819400" cy="2219325"/>
            </a:xfrm>
          </xdr:grpSpPr>
          <xdr:sp macro="" textlink="">
            <xdr:nvSpPr>
              <xdr:cNvPr id="28" name="Shape 13">
                <a:extLst>
                  <a:ext uri="{FF2B5EF4-FFF2-40B4-BE49-F238E27FC236}">
                    <a16:creationId xmlns:a16="http://schemas.microsoft.com/office/drawing/2014/main" id="{335675CE-424B-9988-0B07-0AD668918BBF}"/>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9" name="Shape 14">
                <a:extLst>
                  <a:ext uri="{FF2B5EF4-FFF2-40B4-BE49-F238E27FC236}">
                    <a16:creationId xmlns:a16="http://schemas.microsoft.com/office/drawing/2014/main" id="{4AD6029B-A84B-D3CB-DF0E-758F7072688A}"/>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2</xdr:col>
      <xdr:colOff>178581</xdr:colOff>
      <xdr:row>22</xdr:row>
      <xdr:rowOff>95233</xdr:rowOff>
    </xdr:from>
    <xdr:to>
      <xdr:col>21</xdr:col>
      <xdr:colOff>476238</xdr:colOff>
      <xdr:row>33</xdr:row>
      <xdr:rowOff>19033</xdr:rowOff>
    </xdr:to>
    <xdr:grpSp>
      <xdr:nvGrpSpPr>
        <xdr:cNvPr id="37" name="Group 36">
          <a:extLst>
            <a:ext uri="{FF2B5EF4-FFF2-40B4-BE49-F238E27FC236}">
              <a16:creationId xmlns:a16="http://schemas.microsoft.com/office/drawing/2014/main" id="{752C7E58-1B13-4809-880A-13F2BEFC17CB}"/>
            </a:ext>
          </a:extLst>
        </xdr:cNvPr>
        <xdr:cNvGrpSpPr/>
      </xdr:nvGrpSpPr>
      <xdr:grpSpPr>
        <a:xfrm>
          <a:off x="1393019" y="4286233"/>
          <a:ext cx="11834813" cy="2019300"/>
          <a:chOff x="142875" y="3976688"/>
          <a:chExt cx="11834813" cy="2019300"/>
        </a:xfrm>
      </xdr:grpSpPr>
      <xdr:sp macro="" textlink="">
        <xdr:nvSpPr>
          <xdr:cNvPr id="38" name="Shape 15">
            <a:extLst>
              <a:ext uri="{FF2B5EF4-FFF2-40B4-BE49-F238E27FC236}">
                <a16:creationId xmlns:a16="http://schemas.microsoft.com/office/drawing/2014/main" id="{1929E252-F88F-BDBF-40C2-D0EDB65AD003}"/>
              </a:ext>
            </a:extLst>
          </xdr:cNvPr>
          <xdr:cNvSpPr/>
        </xdr:nvSpPr>
        <xdr:spPr>
          <a:xfrm>
            <a:off x="142875" y="3976688"/>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16">
            <a:extLst>
              <a:ext uri="{FF2B5EF4-FFF2-40B4-BE49-F238E27FC236}">
                <a16:creationId xmlns:a16="http://schemas.microsoft.com/office/drawing/2014/main" id="{6D642AFE-D55D-DEE8-D4E4-BDD6396A817F}"/>
              </a:ext>
            </a:extLst>
          </xdr:cNvPr>
          <xdr:cNvSpPr/>
        </xdr:nvSpPr>
        <xdr:spPr>
          <a:xfrm>
            <a:off x="228600" y="403383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40" name="Shape 17">
            <a:extLst>
              <a:ext uri="{FF2B5EF4-FFF2-40B4-BE49-F238E27FC236}">
                <a16:creationId xmlns:a16="http://schemas.microsoft.com/office/drawing/2014/main" id="{D2B00587-2AF1-F124-50BF-F58459141A91}"/>
              </a:ext>
            </a:extLst>
          </xdr:cNvPr>
          <xdr:cNvSpPr/>
        </xdr:nvSpPr>
        <xdr:spPr>
          <a:xfrm>
            <a:off x="5238750" y="3986213"/>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1" name="Shape 18">
            <a:extLst>
              <a:ext uri="{FF2B5EF4-FFF2-40B4-BE49-F238E27FC236}">
                <a16:creationId xmlns:a16="http://schemas.microsoft.com/office/drawing/2014/main" id="{6F97E7E2-F334-3642-41E0-8E1BF2812B67}"/>
              </a:ext>
            </a:extLst>
          </xdr:cNvPr>
          <xdr:cNvSpPr/>
        </xdr:nvSpPr>
        <xdr:spPr>
          <a:xfrm>
            <a:off x="5298281" y="40243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42" name="Shape 19">
            <a:extLst>
              <a:ext uri="{FF2B5EF4-FFF2-40B4-BE49-F238E27FC236}">
                <a16:creationId xmlns:a16="http://schemas.microsoft.com/office/drawing/2014/main" id="{7BA68240-6375-A8D5-5EEB-CA708FA8C548}"/>
              </a:ext>
            </a:extLst>
          </xdr:cNvPr>
          <xdr:cNvSpPr/>
        </xdr:nvSpPr>
        <xdr:spPr>
          <a:xfrm>
            <a:off x="8634413" y="3986213"/>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3" name="Shape 20">
            <a:extLst>
              <a:ext uri="{FF2B5EF4-FFF2-40B4-BE49-F238E27FC236}">
                <a16:creationId xmlns:a16="http://schemas.microsoft.com/office/drawing/2014/main" id="{6B0520B7-2A84-B1DB-CEDE-6064DF461268}"/>
              </a:ext>
            </a:extLst>
          </xdr:cNvPr>
          <xdr:cNvSpPr/>
        </xdr:nvSpPr>
        <xdr:spPr>
          <a:xfrm>
            <a:off x="8691563" y="402431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twoCellAnchor>
    <xdr:from>
      <xdr:col>2</xdr:col>
      <xdr:colOff>130952</xdr:colOff>
      <xdr:row>8</xdr:row>
      <xdr:rowOff>107153</xdr:rowOff>
    </xdr:from>
    <xdr:to>
      <xdr:col>6</xdr:col>
      <xdr:colOff>62372</xdr:colOff>
      <xdr:row>9</xdr:row>
      <xdr:rowOff>165710</xdr:rowOff>
    </xdr:to>
    <xdr:sp macro="" textlink="">
      <xdr:nvSpPr>
        <xdr:cNvPr id="51" name="Shape 24">
          <a:extLst>
            <a:ext uri="{FF2B5EF4-FFF2-40B4-BE49-F238E27FC236}">
              <a16:creationId xmlns:a16="http://schemas.microsoft.com/office/drawing/2014/main" id="{6760233B-9569-4DBC-BBF0-4355DCC2173D}"/>
            </a:ext>
          </a:extLst>
        </xdr:cNvPr>
        <xdr:cNvSpPr/>
      </xdr:nvSpPr>
      <xdr:spPr>
        <a:xfrm>
          <a:off x="1345390" y="1631153"/>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 YOY</a:t>
          </a:r>
          <a:r>
            <a:rPr lang="en-US" sz="1100" b="1" baseline="0">
              <a:solidFill>
                <a:schemeClr val="lt1"/>
              </a:solidFill>
              <a:latin typeface="Lato"/>
              <a:ea typeface="Lato"/>
              <a:cs typeface="Lato"/>
              <a:sym typeface="Lato"/>
            </a:rPr>
            <a:t> GROWTH</a:t>
          </a:r>
          <a:endParaRPr sz="1100"/>
        </a:p>
      </xdr:txBody>
    </xdr:sp>
    <xdr:clientData/>
  </xdr:twoCellAnchor>
  <xdr:twoCellAnchor>
    <xdr:from>
      <xdr:col>2</xdr:col>
      <xdr:colOff>178583</xdr:colOff>
      <xdr:row>4</xdr:row>
      <xdr:rowOff>35719</xdr:rowOff>
    </xdr:from>
    <xdr:to>
      <xdr:col>4</xdr:col>
      <xdr:colOff>59536</xdr:colOff>
      <xdr:row>5</xdr:row>
      <xdr:rowOff>119062</xdr:rowOff>
    </xdr:to>
    <xdr:sp macro="" textlink="KPI!$B$102">
      <xdr:nvSpPr>
        <xdr:cNvPr id="52" name="Shape 24">
          <a:extLst>
            <a:ext uri="{FF2B5EF4-FFF2-40B4-BE49-F238E27FC236}">
              <a16:creationId xmlns:a16="http://schemas.microsoft.com/office/drawing/2014/main" id="{5BF940B8-0BEF-4E84-9B84-9BD7A28C2791}"/>
            </a:ext>
          </a:extLst>
        </xdr:cNvPr>
        <xdr:cNvSpPr/>
      </xdr:nvSpPr>
      <xdr:spPr>
        <a:xfrm>
          <a:off x="1393021" y="797719"/>
          <a:ext cx="1095390" cy="27384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410155-B436-4462-BC02-DB5E2D0A8EF5}" type="TxLink">
            <a:rPr lang="en-US" sz="1400" b="0" i="0" u="none" strike="noStrike">
              <a:solidFill>
                <a:schemeClr val="bg1"/>
              </a:solidFill>
              <a:latin typeface="Segoe UI Semibold" panose="020B0702040204020203" pitchFamily="34" charset="0"/>
              <a:ea typeface="Lato"/>
              <a:cs typeface="Segoe UI Semibold" panose="020B0702040204020203" pitchFamily="34" charset="0"/>
              <a:sym typeface="Lato"/>
            </a:rPr>
            <a:pPr marL="0" lvl="0" indent="0" algn="ctr" rtl="0">
              <a:spcBef>
                <a:spcPts val="0"/>
              </a:spcBef>
              <a:spcAft>
                <a:spcPts val="0"/>
              </a:spcAft>
              <a:buNone/>
            </a:pPr>
            <a:t>$1226.70 K</a:t>
          </a:fld>
          <a:endParaRPr sz="1400">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142853</xdr:colOff>
      <xdr:row>4</xdr:row>
      <xdr:rowOff>11903</xdr:rowOff>
    </xdr:from>
    <xdr:to>
      <xdr:col>8</xdr:col>
      <xdr:colOff>23806</xdr:colOff>
      <xdr:row>5</xdr:row>
      <xdr:rowOff>95246</xdr:rowOff>
    </xdr:to>
    <xdr:sp macro="" textlink="KPI!E102">
      <xdr:nvSpPr>
        <xdr:cNvPr id="53" name="Shape 24">
          <a:extLst>
            <a:ext uri="{FF2B5EF4-FFF2-40B4-BE49-F238E27FC236}">
              <a16:creationId xmlns:a16="http://schemas.microsoft.com/office/drawing/2014/main" id="{92E99DC7-D735-47DD-ABF6-C47A637CD12E}"/>
            </a:ext>
          </a:extLst>
        </xdr:cNvPr>
        <xdr:cNvSpPr/>
      </xdr:nvSpPr>
      <xdr:spPr>
        <a:xfrm>
          <a:off x="3786166" y="773903"/>
          <a:ext cx="1095390" cy="27384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BCD9FCF-AC90-4D64-A869-7AD678834C58}" type="TxLink">
            <a:rPr lang="en-US" sz="1400" b="0" i="0" u="none" strike="noStrike">
              <a:solidFill>
                <a:schemeClr val="bg1"/>
              </a:solidFill>
              <a:latin typeface="Segoe UI Semibold" panose="020B0702040204020203" pitchFamily="34" charset="0"/>
              <a:cs typeface="Segoe UI Semibold" panose="020B0702040204020203" pitchFamily="34" charset="0"/>
            </a:rPr>
            <a:pPr marL="0" lvl="0" indent="0" algn="ctr" rtl="0">
              <a:spcBef>
                <a:spcPts val="0"/>
              </a:spcBef>
              <a:spcAft>
                <a:spcPts val="0"/>
              </a:spcAft>
              <a:buNone/>
            </a:pPr>
            <a:t>$148.12 K</a:t>
          </a:fld>
          <a:endParaRPr lang="en-US" sz="1400" b="0" i="0" u="none" strike="noStrike">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178559</xdr:colOff>
      <xdr:row>4</xdr:row>
      <xdr:rowOff>35713</xdr:rowOff>
    </xdr:from>
    <xdr:to>
      <xdr:col>12</xdr:col>
      <xdr:colOff>59512</xdr:colOff>
      <xdr:row>5</xdr:row>
      <xdr:rowOff>119056</xdr:rowOff>
    </xdr:to>
    <xdr:sp macro="" textlink="KPI!H102">
      <xdr:nvSpPr>
        <xdr:cNvPr id="54" name="Shape 24">
          <a:extLst>
            <a:ext uri="{FF2B5EF4-FFF2-40B4-BE49-F238E27FC236}">
              <a16:creationId xmlns:a16="http://schemas.microsoft.com/office/drawing/2014/main" id="{BE697A65-B4C9-4446-A89A-83297FC03D86}"/>
            </a:ext>
          </a:extLst>
        </xdr:cNvPr>
        <xdr:cNvSpPr/>
      </xdr:nvSpPr>
      <xdr:spPr>
        <a:xfrm>
          <a:off x="6250747" y="797713"/>
          <a:ext cx="1095390" cy="27384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F26AB89-8765-4F96-810E-6F869FA097BA}" type="TxLink">
            <a:rPr lang="en-US" sz="1400" b="0" i="0" u="none" strike="noStrike">
              <a:solidFill>
                <a:schemeClr val="bg1"/>
              </a:solidFill>
              <a:latin typeface="Segoe UI Semibold" panose="020B0702040204020203" pitchFamily="34" charset="0"/>
              <a:cs typeface="Segoe UI Semibold" panose="020B0702040204020203" pitchFamily="34" charset="0"/>
            </a:rPr>
            <a:pPr marL="0" lvl="0" indent="0" algn="ctr" rtl="0">
              <a:spcBef>
                <a:spcPts val="0"/>
              </a:spcBef>
              <a:spcAft>
                <a:spcPts val="0"/>
              </a:spcAft>
              <a:buNone/>
            </a:pPr>
            <a:t>#    5526</a:t>
          </a:fld>
          <a:endParaRPr lang="en-US" sz="1400" b="0" i="0" u="none" strike="noStrike">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130924</xdr:colOff>
      <xdr:row>4</xdr:row>
      <xdr:rowOff>71434</xdr:rowOff>
    </xdr:from>
    <xdr:to>
      <xdr:col>16</xdr:col>
      <xdr:colOff>11877</xdr:colOff>
      <xdr:row>5</xdr:row>
      <xdr:rowOff>154777</xdr:rowOff>
    </xdr:to>
    <xdr:sp macro="" textlink="KPI!K102">
      <xdr:nvSpPr>
        <xdr:cNvPr id="55" name="Shape 24">
          <a:extLst>
            <a:ext uri="{FF2B5EF4-FFF2-40B4-BE49-F238E27FC236}">
              <a16:creationId xmlns:a16="http://schemas.microsoft.com/office/drawing/2014/main" id="{D0E2B7F5-AE7B-40AD-94ED-8FEEC1333740}"/>
            </a:ext>
          </a:extLst>
        </xdr:cNvPr>
        <xdr:cNvSpPr/>
      </xdr:nvSpPr>
      <xdr:spPr>
        <a:xfrm>
          <a:off x="8631987" y="833434"/>
          <a:ext cx="1095390" cy="27384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3BC165E-3916-4492-A596-02E721CF2D1C}" type="TxLink">
            <a:rPr lang="en-US" sz="1400" b="1" i="0" u="none" strike="noStrike">
              <a:solidFill>
                <a:schemeClr val="bg1"/>
              </a:solidFill>
              <a:latin typeface="Segoe UI Semibold" panose="020B0702040204020203" pitchFamily="34" charset="0"/>
              <a:cs typeface="Segoe UI Semibold" panose="020B0702040204020203" pitchFamily="34" charset="0"/>
            </a:rPr>
            <a:pPr marL="0" lvl="0" indent="0" algn="ctr" rtl="0">
              <a:spcBef>
                <a:spcPts val="0"/>
              </a:spcBef>
              <a:spcAft>
                <a:spcPts val="0"/>
              </a:spcAft>
              <a:buNone/>
            </a:pPr>
            <a:t>#    21046</a:t>
          </a:fld>
          <a:endParaRPr lang="en-US" sz="1400" b="1" i="0" u="none" strike="noStrike">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607168</xdr:colOff>
      <xdr:row>4</xdr:row>
      <xdr:rowOff>47620</xdr:rowOff>
    </xdr:from>
    <xdr:to>
      <xdr:col>19</xdr:col>
      <xdr:colOff>488121</xdr:colOff>
      <xdr:row>5</xdr:row>
      <xdr:rowOff>130963</xdr:rowOff>
    </xdr:to>
    <xdr:sp macro="" textlink="KPI!N102">
      <xdr:nvSpPr>
        <xdr:cNvPr id="56" name="Shape 24">
          <a:extLst>
            <a:ext uri="{FF2B5EF4-FFF2-40B4-BE49-F238E27FC236}">
              <a16:creationId xmlns:a16="http://schemas.microsoft.com/office/drawing/2014/main" id="{D5E31425-5401-4B27-A4F7-D3027D661941}"/>
            </a:ext>
          </a:extLst>
        </xdr:cNvPr>
        <xdr:cNvSpPr/>
      </xdr:nvSpPr>
      <xdr:spPr>
        <a:xfrm>
          <a:off x="10929887" y="809620"/>
          <a:ext cx="1095390" cy="27384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DDEB86F-DD3B-46A4-95D6-9A353572D238}" type="TxLink">
            <a:rPr lang="en-US" sz="1400" b="0" i="0" u="none" strike="noStrike">
              <a:solidFill>
                <a:schemeClr val="bg1"/>
              </a:solidFill>
              <a:latin typeface="Segoe UI Semibold" panose="020B0702040204020203" pitchFamily="34" charset="0"/>
              <a:cs typeface="Segoe UI Semibold" panose="020B0702040204020203" pitchFamily="34" charset="0"/>
            </a:rPr>
            <a:pPr marL="0" lvl="0" indent="0" algn="ctr" rtl="0">
              <a:spcBef>
                <a:spcPts val="0"/>
              </a:spcBef>
              <a:spcAft>
                <a:spcPts val="0"/>
              </a:spcAft>
              <a:buNone/>
            </a:pPr>
            <a:t>12.08%</a:t>
          </a:fld>
          <a:endParaRPr lang="en-US" sz="1400" b="0" i="0" u="none" strike="noStrike">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190481</xdr:colOff>
      <xdr:row>5</xdr:row>
      <xdr:rowOff>166686</xdr:rowOff>
    </xdr:from>
    <xdr:to>
      <xdr:col>5</xdr:col>
      <xdr:colOff>600825</xdr:colOff>
      <xdr:row>8</xdr:row>
      <xdr:rowOff>81186</xdr:rowOff>
    </xdr:to>
    <xdr:graphicFrame macro="">
      <xdr:nvGraphicFramePr>
        <xdr:cNvPr id="57" name="Chart 56">
          <a:extLst>
            <a:ext uri="{FF2B5EF4-FFF2-40B4-BE49-F238E27FC236}">
              <a16:creationId xmlns:a16="http://schemas.microsoft.com/office/drawing/2014/main" id="{F78BE2F1-2F7D-428F-9D08-F00103376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178564</xdr:colOff>
      <xdr:row>6</xdr:row>
      <xdr:rowOff>16667</xdr:rowOff>
    </xdr:from>
    <xdr:to>
      <xdr:col>9</xdr:col>
      <xdr:colOff>588908</xdr:colOff>
      <xdr:row>8</xdr:row>
      <xdr:rowOff>121667</xdr:rowOff>
    </xdr:to>
    <xdr:graphicFrame macro="">
      <xdr:nvGraphicFramePr>
        <xdr:cNvPr id="58" name="Chart 57">
          <a:extLst>
            <a:ext uri="{FF2B5EF4-FFF2-40B4-BE49-F238E27FC236}">
              <a16:creationId xmlns:a16="http://schemas.microsoft.com/office/drawing/2014/main" id="{0A27AAF1-52D3-464F-8368-5C5D01F97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64265</xdr:colOff>
      <xdr:row>6</xdr:row>
      <xdr:rowOff>71429</xdr:rowOff>
    </xdr:from>
    <xdr:to>
      <xdr:col>17</xdr:col>
      <xdr:colOff>416718</xdr:colOff>
      <xdr:row>8</xdr:row>
      <xdr:rowOff>176429</xdr:rowOff>
    </xdr:to>
    <xdr:graphicFrame macro="">
      <xdr:nvGraphicFramePr>
        <xdr:cNvPr id="59" name="Chart 58">
          <a:extLst>
            <a:ext uri="{FF2B5EF4-FFF2-40B4-BE49-F238E27FC236}">
              <a16:creationId xmlns:a16="http://schemas.microsoft.com/office/drawing/2014/main" id="{7401DA76-E694-43AF-B21D-9A3FBBC47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152371</xdr:colOff>
      <xdr:row>6</xdr:row>
      <xdr:rowOff>45237</xdr:rowOff>
    </xdr:from>
    <xdr:to>
      <xdr:col>13</xdr:col>
      <xdr:colOff>562715</xdr:colOff>
      <xdr:row>8</xdr:row>
      <xdr:rowOff>150237</xdr:rowOff>
    </xdr:to>
    <xdr:graphicFrame macro="">
      <xdr:nvGraphicFramePr>
        <xdr:cNvPr id="60" name="Chart 59">
          <a:extLst>
            <a:ext uri="{FF2B5EF4-FFF2-40B4-BE49-F238E27FC236}">
              <a16:creationId xmlns:a16="http://schemas.microsoft.com/office/drawing/2014/main" id="{ECCC98B7-959E-43E9-B2C5-484C97C4C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564330</xdr:colOff>
      <xdr:row>6</xdr:row>
      <xdr:rowOff>95250</xdr:rowOff>
    </xdr:from>
    <xdr:to>
      <xdr:col>21</xdr:col>
      <xdr:colOff>367455</xdr:colOff>
      <xdr:row>9</xdr:row>
      <xdr:rowOff>9750</xdr:rowOff>
    </xdr:to>
    <xdr:graphicFrame macro="">
      <xdr:nvGraphicFramePr>
        <xdr:cNvPr id="61" name="Chart 60">
          <a:extLst>
            <a:ext uri="{FF2B5EF4-FFF2-40B4-BE49-F238E27FC236}">
              <a16:creationId xmlns:a16="http://schemas.microsoft.com/office/drawing/2014/main" id="{96D6EB87-0745-4BF0-A2EF-118153DC7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83329</xdr:colOff>
      <xdr:row>8</xdr:row>
      <xdr:rowOff>119057</xdr:rowOff>
    </xdr:from>
    <xdr:to>
      <xdr:col>10</xdr:col>
      <xdr:colOff>14749</xdr:colOff>
      <xdr:row>9</xdr:row>
      <xdr:rowOff>177614</xdr:rowOff>
    </xdr:to>
    <xdr:sp macro="" textlink="">
      <xdr:nvSpPr>
        <xdr:cNvPr id="68" name="Shape 24">
          <a:extLst>
            <a:ext uri="{FF2B5EF4-FFF2-40B4-BE49-F238E27FC236}">
              <a16:creationId xmlns:a16="http://schemas.microsoft.com/office/drawing/2014/main" id="{95E15942-9BB3-4AD7-B001-0BA159A59766}"/>
            </a:ext>
          </a:extLst>
        </xdr:cNvPr>
        <xdr:cNvSpPr/>
      </xdr:nvSpPr>
      <xdr:spPr>
        <a:xfrm>
          <a:off x="3726642" y="1643057"/>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 YOY</a:t>
          </a:r>
          <a:r>
            <a:rPr lang="en-US" sz="1100" b="1" baseline="0">
              <a:solidFill>
                <a:schemeClr val="lt1"/>
              </a:solidFill>
              <a:latin typeface="Lato"/>
              <a:ea typeface="Lato"/>
              <a:cs typeface="Lato"/>
              <a:sym typeface="Lato"/>
            </a:rPr>
            <a:t> GROWTH</a:t>
          </a:r>
          <a:endParaRPr sz="1100"/>
        </a:p>
      </xdr:txBody>
    </xdr:sp>
    <xdr:clientData/>
  </xdr:twoCellAnchor>
  <xdr:twoCellAnchor>
    <xdr:from>
      <xdr:col>10</xdr:col>
      <xdr:colOff>59513</xdr:colOff>
      <xdr:row>8</xdr:row>
      <xdr:rowOff>142872</xdr:rowOff>
    </xdr:from>
    <xdr:to>
      <xdr:col>13</xdr:col>
      <xdr:colOff>598152</xdr:colOff>
      <xdr:row>10</xdr:row>
      <xdr:rowOff>10929</xdr:rowOff>
    </xdr:to>
    <xdr:sp macro="" textlink="">
      <xdr:nvSpPr>
        <xdr:cNvPr id="69" name="Shape 24">
          <a:extLst>
            <a:ext uri="{FF2B5EF4-FFF2-40B4-BE49-F238E27FC236}">
              <a16:creationId xmlns:a16="http://schemas.microsoft.com/office/drawing/2014/main" id="{E3A79D71-2210-4835-994A-798969627A9F}"/>
            </a:ext>
          </a:extLst>
        </xdr:cNvPr>
        <xdr:cNvSpPr/>
      </xdr:nvSpPr>
      <xdr:spPr>
        <a:xfrm>
          <a:off x="6131701" y="1666872"/>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 YOY</a:t>
          </a:r>
          <a:r>
            <a:rPr lang="en-US" sz="1100" b="1" baseline="0">
              <a:solidFill>
                <a:schemeClr val="lt1"/>
              </a:solidFill>
              <a:latin typeface="Lato"/>
              <a:ea typeface="Lato"/>
              <a:cs typeface="Lato"/>
              <a:sym typeface="Lato"/>
            </a:rPr>
            <a:t> GROWTH</a:t>
          </a:r>
          <a:endParaRPr sz="1100"/>
        </a:p>
      </xdr:txBody>
    </xdr:sp>
    <xdr:clientData/>
  </xdr:twoCellAnchor>
  <xdr:twoCellAnchor>
    <xdr:from>
      <xdr:col>17</xdr:col>
      <xdr:colOff>607204</xdr:colOff>
      <xdr:row>8</xdr:row>
      <xdr:rowOff>107151</xdr:rowOff>
    </xdr:from>
    <xdr:to>
      <xdr:col>21</xdr:col>
      <xdr:colOff>345283</xdr:colOff>
      <xdr:row>9</xdr:row>
      <xdr:rowOff>129987</xdr:rowOff>
    </xdr:to>
    <xdr:sp macro="" textlink="">
      <xdr:nvSpPr>
        <xdr:cNvPr id="71" name="Shape 24">
          <a:extLst>
            <a:ext uri="{FF2B5EF4-FFF2-40B4-BE49-F238E27FC236}">
              <a16:creationId xmlns:a16="http://schemas.microsoft.com/office/drawing/2014/main" id="{BFCAB402-9852-492E-9A8E-06BA692E17B0}"/>
            </a:ext>
          </a:extLst>
        </xdr:cNvPr>
        <xdr:cNvSpPr/>
      </xdr:nvSpPr>
      <xdr:spPr>
        <a:xfrm>
          <a:off x="10929923" y="1631151"/>
          <a:ext cx="2166954" cy="21333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 YOY</a:t>
          </a:r>
          <a:r>
            <a:rPr lang="en-US" sz="1100" b="1" baseline="0">
              <a:solidFill>
                <a:schemeClr val="lt1"/>
              </a:solidFill>
              <a:latin typeface="Lato"/>
              <a:ea typeface="Lato"/>
              <a:cs typeface="Lato"/>
              <a:sym typeface="Lato"/>
            </a:rPr>
            <a:t> GROWTH</a:t>
          </a:r>
          <a:endParaRPr sz="1100"/>
        </a:p>
      </xdr:txBody>
    </xdr:sp>
    <xdr:clientData/>
  </xdr:twoCellAnchor>
  <xdr:twoCellAnchor>
    <xdr:from>
      <xdr:col>14</xdr:col>
      <xdr:colOff>95232</xdr:colOff>
      <xdr:row>8</xdr:row>
      <xdr:rowOff>142874</xdr:rowOff>
    </xdr:from>
    <xdr:to>
      <xdr:col>17</xdr:col>
      <xdr:colOff>440530</xdr:colOff>
      <xdr:row>9</xdr:row>
      <xdr:rowOff>165710</xdr:rowOff>
    </xdr:to>
    <xdr:sp macro="" textlink="">
      <xdr:nvSpPr>
        <xdr:cNvPr id="70" name="Shape 24">
          <a:extLst>
            <a:ext uri="{FF2B5EF4-FFF2-40B4-BE49-F238E27FC236}">
              <a16:creationId xmlns:a16="http://schemas.microsoft.com/office/drawing/2014/main" id="{616F019E-CB1C-4EED-83DC-BA0EBFEBD767}"/>
            </a:ext>
          </a:extLst>
        </xdr:cNvPr>
        <xdr:cNvSpPr/>
      </xdr:nvSpPr>
      <xdr:spPr>
        <a:xfrm>
          <a:off x="8596295" y="1666874"/>
          <a:ext cx="2166954" cy="21333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 YOY</a:t>
          </a:r>
          <a:r>
            <a:rPr lang="en-US" sz="1100" b="1" baseline="0">
              <a:solidFill>
                <a:schemeClr val="lt1"/>
              </a:solidFill>
              <a:latin typeface="Lato"/>
              <a:ea typeface="Lato"/>
              <a:cs typeface="Lato"/>
              <a:sym typeface="Lato"/>
            </a:rPr>
            <a:t> GROWTH</a:t>
          </a:r>
          <a:endParaRPr sz="1100"/>
        </a:p>
      </xdr:txBody>
    </xdr:sp>
    <xdr:clientData/>
  </xdr:twoCellAnchor>
  <mc:AlternateContent xmlns:mc="http://schemas.openxmlformats.org/markup-compatibility/2006">
    <mc:Choice xmlns:a14="http://schemas.microsoft.com/office/drawing/2010/main" Requires="a14">
      <xdr:twoCellAnchor editAs="oneCell">
        <xdr:from>
          <xdr:col>4</xdr:col>
          <xdr:colOff>321469</xdr:colOff>
          <xdr:row>8</xdr:row>
          <xdr:rowOff>142875</xdr:rowOff>
        </xdr:from>
        <xdr:to>
          <xdr:col>5</xdr:col>
          <xdr:colOff>531019</xdr:colOff>
          <xdr:row>9</xdr:row>
          <xdr:rowOff>152400</xdr:rowOff>
        </xdr:to>
        <xdr:pic>
          <xdr:nvPicPr>
            <xdr:cNvPr id="72" name="Picture 71">
              <a:extLst>
                <a:ext uri="{FF2B5EF4-FFF2-40B4-BE49-F238E27FC236}">
                  <a16:creationId xmlns:a16="http://schemas.microsoft.com/office/drawing/2014/main" id="{08045433-00AD-52D4-BCF8-5526772770D5}"/>
                </a:ext>
              </a:extLst>
            </xdr:cNvPr>
            <xdr:cNvPicPr>
              <a:picLocks noChangeAspect="1" noChangeArrowheads="1"/>
              <a:extLst>
                <a:ext uri="{84589F7E-364E-4C9E-8A38-B11213B215E9}">
                  <a14:cameraTool cellRange="'KPI YOY'!$B$11" spid="_x0000_s5175"/>
                </a:ext>
              </a:extLst>
            </xdr:cNvPicPr>
          </xdr:nvPicPr>
          <xdr:blipFill>
            <a:blip xmlns:r="http://schemas.openxmlformats.org/officeDocument/2006/relationships" r:embed="rId7"/>
            <a:srcRect/>
            <a:stretch>
              <a:fillRect/>
            </a:stretch>
          </xdr:blipFill>
          <xdr:spPr bwMode="auto">
            <a:xfrm>
              <a:off x="2750344" y="1666875"/>
              <a:ext cx="816769"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345281</xdr:colOff>
          <xdr:row>8</xdr:row>
          <xdr:rowOff>154781</xdr:rowOff>
        </xdr:from>
        <xdr:to>
          <xdr:col>9</xdr:col>
          <xdr:colOff>583406</xdr:colOff>
          <xdr:row>9</xdr:row>
          <xdr:rowOff>164306</xdr:rowOff>
        </xdr:to>
        <xdr:pic>
          <xdr:nvPicPr>
            <xdr:cNvPr id="73" name="Picture 72">
              <a:extLst>
                <a:ext uri="{FF2B5EF4-FFF2-40B4-BE49-F238E27FC236}">
                  <a16:creationId xmlns:a16="http://schemas.microsoft.com/office/drawing/2014/main" id="{91274B08-2AF3-F2C8-1EE1-D5B7C5D8C0E5}"/>
                </a:ext>
              </a:extLst>
            </xdr:cNvPr>
            <xdr:cNvPicPr>
              <a:picLocks noChangeAspect="1" noChangeArrowheads="1"/>
              <a:extLst>
                <a:ext uri="{84589F7E-364E-4C9E-8A38-B11213B215E9}">
                  <a14:cameraTool cellRange="'KPI YOY'!$C$11" spid="_x0000_s5176"/>
                </a:ext>
              </a:extLst>
            </xdr:cNvPicPr>
          </xdr:nvPicPr>
          <xdr:blipFill>
            <a:blip xmlns:r="http://schemas.openxmlformats.org/officeDocument/2006/relationships" r:embed="rId8"/>
            <a:srcRect/>
            <a:stretch>
              <a:fillRect/>
            </a:stretch>
          </xdr:blipFill>
          <xdr:spPr bwMode="auto">
            <a:xfrm>
              <a:off x="5203031" y="1678781"/>
              <a:ext cx="845344"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130968</xdr:colOff>
          <xdr:row>9</xdr:row>
          <xdr:rowOff>0</xdr:rowOff>
        </xdr:from>
        <xdr:to>
          <xdr:col>13</xdr:col>
          <xdr:colOff>559593</xdr:colOff>
          <xdr:row>10</xdr:row>
          <xdr:rowOff>9525</xdr:rowOff>
        </xdr:to>
        <xdr:pic>
          <xdr:nvPicPr>
            <xdr:cNvPr id="74" name="Picture 73">
              <a:extLst>
                <a:ext uri="{FF2B5EF4-FFF2-40B4-BE49-F238E27FC236}">
                  <a16:creationId xmlns:a16="http://schemas.microsoft.com/office/drawing/2014/main" id="{4325B367-FAF9-E6E8-2073-1D4B8BC7845C}"/>
                </a:ext>
              </a:extLst>
            </xdr:cNvPr>
            <xdr:cNvPicPr>
              <a:picLocks noChangeAspect="1" noChangeArrowheads="1"/>
              <a:extLst>
                <a:ext uri="{84589F7E-364E-4C9E-8A38-B11213B215E9}">
                  <a14:cameraTool cellRange="'KPI YOY'!$D$11" spid="_x0000_s5177"/>
                </a:ext>
              </a:extLst>
            </xdr:cNvPicPr>
          </xdr:nvPicPr>
          <xdr:blipFill>
            <a:blip xmlns:r="http://schemas.openxmlformats.org/officeDocument/2006/relationships" r:embed="rId9"/>
            <a:srcRect/>
            <a:stretch>
              <a:fillRect/>
            </a:stretch>
          </xdr:blipFill>
          <xdr:spPr bwMode="auto">
            <a:xfrm>
              <a:off x="7417593" y="1714500"/>
              <a:ext cx="1035844"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35718</xdr:colOff>
          <xdr:row>8</xdr:row>
          <xdr:rowOff>101352</xdr:rowOff>
        </xdr:from>
        <xdr:to>
          <xdr:col>21</xdr:col>
          <xdr:colOff>369093</xdr:colOff>
          <xdr:row>9</xdr:row>
          <xdr:rowOff>154782</xdr:rowOff>
        </xdr:to>
        <xdr:pic>
          <xdr:nvPicPr>
            <xdr:cNvPr id="77" name="Picture 76">
              <a:extLst>
                <a:ext uri="{FF2B5EF4-FFF2-40B4-BE49-F238E27FC236}">
                  <a16:creationId xmlns:a16="http://schemas.microsoft.com/office/drawing/2014/main" id="{BCF1BCEA-F03D-51FF-A3D5-2D9C6772E76F}"/>
                </a:ext>
              </a:extLst>
            </xdr:cNvPr>
            <xdr:cNvPicPr>
              <a:picLocks noChangeAspect="1" noChangeArrowheads="1"/>
              <a:extLst>
                <a:ext uri="{84589F7E-364E-4C9E-8A38-B11213B215E9}">
                  <a14:cameraTool cellRange="'KPI YOY'!$F$11" spid="_x0000_s5178"/>
                </a:ext>
              </a:extLst>
            </xdr:cNvPicPr>
          </xdr:nvPicPr>
          <xdr:blipFill>
            <a:blip xmlns:r="http://schemas.openxmlformats.org/officeDocument/2006/relationships" r:embed="rId10"/>
            <a:srcRect/>
            <a:stretch>
              <a:fillRect/>
            </a:stretch>
          </xdr:blipFill>
          <xdr:spPr bwMode="auto">
            <a:xfrm>
              <a:off x="12180093" y="1625352"/>
              <a:ext cx="940594" cy="2439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154781</xdr:colOff>
          <xdr:row>8</xdr:row>
          <xdr:rowOff>130968</xdr:rowOff>
        </xdr:from>
        <xdr:to>
          <xdr:col>17</xdr:col>
          <xdr:colOff>404487</xdr:colOff>
          <xdr:row>9</xdr:row>
          <xdr:rowOff>166687</xdr:rowOff>
        </xdr:to>
        <xdr:pic>
          <xdr:nvPicPr>
            <xdr:cNvPr id="79" name="Picture 78">
              <a:extLst>
                <a:ext uri="{FF2B5EF4-FFF2-40B4-BE49-F238E27FC236}">
                  <a16:creationId xmlns:a16="http://schemas.microsoft.com/office/drawing/2014/main" id="{080EBA10-7D03-1137-1C8B-104BBFA285AC}"/>
                </a:ext>
              </a:extLst>
            </xdr:cNvPr>
            <xdr:cNvPicPr>
              <a:picLocks noChangeAspect="1" noChangeArrowheads="1"/>
              <a:extLst>
                <a:ext uri="{84589F7E-364E-4C9E-8A38-B11213B215E9}">
                  <a14:cameraTool cellRange="'KPI YOY'!$E$11" spid="_x0000_s5179"/>
                </a:ext>
              </a:extLst>
            </xdr:cNvPicPr>
          </xdr:nvPicPr>
          <xdr:blipFill>
            <a:blip xmlns:r="http://schemas.openxmlformats.org/officeDocument/2006/relationships" r:embed="rId11"/>
            <a:srcRect/>
            <a:stretch>
              <a:fillRect/>
            </a:stretch>
          </xdr:blipFill>
          <xdr:spPr bwMode="auto">
            <a:xfrm>
              <a:off x="9870281" y="1654968"/>
              <a:ext cx="856925" cy="2262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214298</xdr:colOff>
      <xdr:row>12</xdr:row>
      <xdr:rowOff>95250</xdr:rowOff>
    </xdr:from>
    <xdr:to>
      <xdr:col>10</xdr:col>
      <xdr:colOff>83343</xdr:colOff>
      <xdr:row>21</xdr:row>
      <xdr:rowOff>107156</xdr:rowOff>
    </xdr:to>
    <xdr:graphicFrame macro="">
      <xdr:nvGraphicFramePr>
        <xdr:cNvPr id="80" name="Chart 79">
          <a:extLst>
            <a:ext uri="{FF2B5EF4-FFF2-40B4-BE49-F238E27FC236}">
              <a16:creationId xmlns:a16="http://schemas.microsoft.com/office/drawing/2014/main" id="{49BB6ECA-DCF2-43A8-9E02-B1BEBD386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214298</xdr:colOff>
      <xdr:row>13</xdr:row>
      <xdr:rowOff>107151</xdr:rowOff>
    </xdr:from>
    <xdr:to>
      <xdr:col>21</xdr:col>
      <xdr:colOff>273843</xdr:colOff>
      <xdr:row>21</xdr:row>
      <xdr:rowOff>95251</xdr:rowOff>
    </xdr:to>
    <xdr:graphicFrame macro="">
      <xdr:nvGraphicFramePr>
        <xdr:cNvPr id="81" name="Chart 80">
          <a:extLst>
            <a:ext uri="{FF2B5EF4-FFF2-40B4-BE49-F238E27FC236}">
              <a16:creationId xmlns:a16="http://schemas.microsoft.com/office/drawing/2014/main" id="{F47C2955-2BA2-4689-8926-48678C9A6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416703</xdr:colOff>
      <xdr:row>13</xdr:row>
      <xdr:rowOff>47625</xdr:rowOff>
    </xdr:from>
    <xdr:to>
      <xdr:col>16</xdr:col>
      <xdr:colOff>535780</xdr:colOff>
      <xdr:row>21</xdr:row>
      <xdr:rowOff>59531</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11C05F38-8B66-4440-BB45-192327D0F2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512703" y="2524125"/>
              <a:ext cx="3776677" cy="15359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309546</xdr:colOff>
      <xdr:row>24</xdr:row>
      <xdr:rowOff>47625</xdr:rowOff>
    </xdr:from>
    <xdr:to>
      <xdr:col>10</xdr:col>
      <xdr:colOff>119062</xdr:colOff>
      <xdr:row>32</xdr:row>
      <xdr:rowOff>142874</xdr:rowOff>
    </xdr:to>
    <mc:AlternateContent xmlns:mc="http://schemas.openxmlformats.org/markup-compatibility/2006">
      <mc:Choice xmlns:cx4="http://schemas.microsoft.com/office/drawing/2016/5/10/chartex" Requires="cx4">
        <xdr:graphicFrame macro="">
          <xdr:nvGraphicFramePr>
            <xdr:cNvPr id="83" name="Chart 82">
              <a:extLst>
                <a:ext uri="{FF2B5EF4-FFF2-40B4-BE49-F238E27FC236}">
                  <a16:creationId xmlns:a16="http://schemas.microsoft.com/office/drawing/2014/main" id="{A2B53AA0-A4C2-41A2-832A-679ADEAD74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528746" y="4619625"/>
              <a:ext cx="4686316" cy="16192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511968</xdr:colOff>
      <xdr:row>24</xdr:row>
      <xdr:rowOff>130951</xdr:rowOff>
    </xdr:from>
    <xdr:to>
      <xdr:col>16</xdr:col>
      <xdr:colOff>23811</xdr:colOff>
      <xdr:row>32</xdr:row>
      <xdr:rowOff>119062</xdr:rowOff>
    </xdr:to>
    <xdr:graphicFrame macro="">
      <xdr:nvGraphicFramePr>
        <xdr:cNvPr id="84" name="Chart 83">
          <a:extLst>
            <a:ext uri="{FF2B5EF4-FFF2-40B4-BE49-F238E27FC236}">
              <a16:creationId xmlns:a16="http://schemas.microsoft.com/office/drawing/2014/main" id="{8C7DCE1D-4632-48F6-86F5-68B53EA58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20</xdr:col>
      <xdr:colOff>35705</xdr:colOff>
      <xdr:row>23</xdr:row>
      <xdr:rowOff>190483</xdr:rowOff>
    </xdr:from>
    <xdr:to>
      <xdr:col>21</xdr:col>
      <xdr:colOff>380999</xdr:colOff>
      <xdr:row>32</xdr:row>
      <xdr:rowOff>119062</xdr:rowOff>
    </xdr:to>
    <mc:AlternateContent xmlns:mc="http://schemas.openxmlformats.org/markup-compatibility/2006" xmlns:a14="http://schemas.microsoft.com/office/drawing/2010/main">
      <mc:Choice Requires="a14">
        <xdr:graphicFrame macro="">
          <xdr:nvGraphicFramePr>
            <xdr:cNvPr id="85" name="Year 2">
              <a:extLst>
                <a:ext uri="{FF2B5EF4-FFF2-40B4-BE49-F238E27FC236}">
                  <a16:creationId xmlns:a16="http://schemas.microsoft.com/office/drawing/2014/main" id="{8397BC80-6671-4977-A246-2708E5BCE6A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180080" y="4571983"/>
              <a:ext cx="952513" cy="1643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107141</xdr:colOff>
      <xdr:row>24</xdr:row>
      <xdr:rowOff>23796</xdr:rowOff>
    </xdr:from>
    <xdr:to>
      <xdr:col>19</xdr:col>
      <xdr:colOff>535780</xdr:colOff>
      <xdr:row>32</xdr:row>
      <xdr:rowOff>130969</xdr:rowOff>
    </xdr:to>
    <mc:AlternateContent xmlns:mc="http://schemas.openxmlformats.org/markup-compatibility/2006" xmlns:a14="http://schemas.microsoft.com/office/drawing/2010/main">
      <mc:Choice Requires="a14">
        <xdr:graphicFrame macro="">
          <xdr:nvGraphicFramePr>
            <xdr:cNvPr id="86" name="Segment 1">
              <a:extLst>
                <a:ext uri="{FF2B5EF4-FFF2-40B4-BE49-F238E27FC236}">
                  <a16:creationId xmlns:a16="http://schemas.microsoft.com/office/drawing/2014/main" id="{4C740C0B-3AA8-4411-AFAE-496E60C146A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37079" y="4595796"/>
              <a:ext cx="1035857" cy="1631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250018</xdr:colOff>
      <xdr:row>24</xdr:row>
      <xdr:rowOff>47608</xdr:rowOff>
    </xdr:from>
    <xdr:to>
      <xdr:col>17</xdr:col>
      <xdr:colOff>595312</xdr:colOff>
      <xdr:row>32</xdr:row>
      <xdr:rowOff>107155</xdr:rowOff>
    </xdr:to>
    <mc:AlternateContent xmlns:mc="http://schemas.openxmlformats.org/markup-compatibility/2006" xmlns:a14="http://schemas.microsoft.com/office/drawing/2010/main">
      <mc:Choice Requires="a14">
        <xdr:graphicFrame macro="">
          <xdr:nvGraphicFramePr>
            <xdr:cNvPr id="87" name="Region 1">
              <a:extLst>
                <a:ext uri="{FF2B5EF4-FFF2-40B4-BE49-F238E27FC236}">
                  <a16:creationId xmlns:a16="http://schemas.microsoft.com/office/drawing/2014/main" id="{E41F2CFA-0F18-4705-95BE-8709211E931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65518" y="4619608"/>
              <a:ext cx="952513" cy="15835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tesh sharma" refreshedDate="45976.501678472225" createdVersion="8" refreshedVersion="8" minRefreshableVersion="3" recordCount="9994" xr:uid="{301326D0-EB24-4E7D-A1EE-C416A38AD5A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27311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E1818F-6D09-407B-ADF1-698509FE9B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1:B2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9">
    <format dxfId="8">
      <pivotArea field="22" type="button" dataOnly="0" labelOnly="1" outline="0"/>
    </format>
    <format dxfId="7">
      <pivotArea outline="0" collapsedLevelsAreSubtotals="1" fieldPosition="0"/>
    </format>
    <format dxfId="6">
      <pivotArea type="all" dataOnly="0" outline="0" fieldPosition="0"/>
    </format>
    <format dxfId="5">
      <pivotArea outline="0" collapsedLevelsAreSubtotals="1" fieldPosition="0"/>
    </format>
    <format dxfId="4">
      <pivotArea field="15" type="button" dataOnly="0" labelOnly="1" outline="0" axis="axisRow" fieldPosition="0"/>
    </format>
    <format dxfId="3">
      <pivotArea dataOnly="0" labelOnly="1" fieldPosition="0">
        <references count="1">
          <reference field="15" count="0"/>
        </references>
      </pivotArea>
    </format>
    <format dxfId="2">
      <pivotArea dataOnly="0" labelOnly="1" grandRow="1" outline="0"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8">
    <chartFormat chart="4" format="2"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5" count="1" selected="0">
            <x v="0"/>
          </reference>
        </references>
      </pivotArea>
    </chartFormat>
    <chartFormat chart="6" format="9">
      <pivotArea type="data" outline="0" fieldPosition="0">
        <references count="2">
          <reference field="4294967294" count="1" selected="0">
            <x v="0"/>
          </reference>
          <reference field="15" count="1" selected="0">
            <x v="1"/>
          </reference>
        </references>
      </pivotArea>
    </chartFormat>
    <chartFormat chart="6" format="10">
      <pivotArea type="data" outline="0" fieldPosition="0">
        <references count="2">
          <reference field="4294967294" count="1" selected="0">
            <x v="0"/>
          </reference>
          <reference field="15" count="1" selected="0">
            <x v="2"/>
          </reference>
        </references>
      </pivotArea>
    </chartFormat>
    <chartFormat chart="4" format="3">
      <pivotArea type="data" outline="0" fieldPosition="0">
        <references count="2">
          <reference field="4294967294" count="1" selected="0">
            <x v="0"/>
          </reference>
          <reference field="15" count="1" selected="0">
            <x v="0"/>
          </reference>
        </references>
      </pivotArea>
    </chartFormat>
    <chartFormat chart="4" format="4">
      <pivotArea type="data" outline="0" fieldPosition="0">
        <references count="2">
          <reference field="4294967294" count="1" selected="0">
            <x v="0"/>
          </reference>
          <reference field="15" count="1" selected="0">
            <x v="1"/>
          </reference>
        </references>
      </pivotArea>
    </chartFormat>
    <chartFormat chart="4" format="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C71488-3014-40C9-93BF-F7451E02AC6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88:E10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7">
    <format dxfId="15">
      <pivotArea field="22" type="button" dataOnly="0" labelOnly="1" outline="0" axis="axisRow"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15" type="button" dataOnly="0" labelOnly="1" outline="0"/>
    </format>
    <format dxfId="10">
      <pivotArea dataOnly="0" labelOnly="1" grandRow="1" outline="0" fieldPosition="0"/>
    </format>
    <format dxfId="9">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64DDC-9210-4255-ABC1-357FF563526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88:K10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9">
    <format dxfId="24">
      <pivotArea field="22" type="button" dataOnly="0" labelOnly="1" outline="0" axis="axisRow"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15" type="button" dataOnly="0" labelOnly="1" outline="0"/>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687BE-E0DC-4C34-9A37-F422A3DFCE1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3:B6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25">
    <i>
      <x v="1"/>
    </i>
    <i>
      <x v="3"/>
    </i>
    <i>
      <x v="4"/>
    </i>
    <i>
      <x v="10"/>
    </i>
    <i>
      <x v="11"/>
    </i>
    <i>
      <x v="12"/>
    </i>
    <i>
      <x v="13"/>
    </i>
    <i>
      <x v="14"/>
    </i>
    <i>
      <x v="20"/>
    </i>
    <i>
      <x v="21"/>
    </i>
    <i>
      <x v="23"/>
    </i>
    <i>
      <x v="24"/>
    </i>
    <i>
      <x v="25"/>
    </i>
    <i>
      <x v="26"/>
    </i>
    <i>
      <x v="29"/>
    </i>
    <i>
      <x v="32"/>
    </i>
    <i>
      <x v="34"/>
    </i>
    <i>
      <x v="35"/>
    </i>
    <i>
      <x v="39"/>
    </i>
    <i>
      <x v="41"/>
    </i>
    <i>
      <x v="42"/>
    </i>
    <i>
      <x v="45"/>
    </i>
    <i>
      <x v="47"/>
    </i>
    <i>
      <x v="48"/>
    </i>
    <i t="grand">
      <x/>
    </i>
  </rowItems>
  <colItems count="1">
    <i/>
  </colItems>
  <dataFields count="1">
    <dataField name="Sum of Sales" fld="18" baseField="0" baseItem="0"/>
  </dataFields>
  <formats count="7">
    <format dxfId="31">
      <pivotArea field="22" type="button" dataOnly="0" labelOnly="1" outline="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15" type="button" dataOnly="0" labelOnly="1" outline="0"/>
    </format>
    <format dxfId="26">
      <pivotArea dataOnly="0" labelOnly="1" grandRow="1" outline="0" fieldPosition="0"/>
    </format>
    <format dxfId="2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EAA915-A6CA-4942-B6CE-F9D8A5D163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9">
    <format dxfId="40">
      <pivotArea field="22" type="button" dataOnly="0" labelOnly="1" outline="0" axis="axisRow" fieldPosition="0"/>
    </format>
    <format dxfId="39">
      <pivotArea dataOnly="0" labelOnly="1" outline="0" fieldPosition="0">
        <references count="1">
          <reference field="4294967294" count="2">
            <x v="0"/>
            <x v="1"/>
          </reference>
        </references>
      </pivotArea>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22" type="button" dataOnly="0" labelOnly="1" outline="0" axis="axisRow" fieldPosition="0"/>
    </format>
    <format dxfId="34">
      <pivotArea dataOnly="0" labelOnly="1" fieldPosition="0">
        <references count="1">
          <reference field="22" count="12">
            <x v="1"/>
            <x v="2"/>
            <x v="3"/>
            <x v="4"/>
            <x v="5"/>
            <x v="6"/>
            <x v="7"/>
            <x v="8"/>
            <x v="9"/>
            <x v="10"/>
            <x v="11"/>
            <x v="12"/>
          </reference>
        </references>
      </pivotArea>
    </format>
    <format dxfId="33">
      <pivotArea dataOnly="0" labelOnly="1" grandRow="1" outline="0" fieldPosition="0"/>
    </format>
    <format dxfId="32">
      <pivotArea dataOnly="0" labelOnly="1" outline="0" fieldPosition="0">
        <references count="1">
          <reference field="4294967294" count="2">
            <x v="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083E80-F91D-4C42-B749-D5B59DE2A48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88:H101"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9">
    <format dxfId="49">
      <pivotArea field="22" type="button" dataOnly="0" labelOnly="1" outline="0" axis="axisRow"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field="15" type="button" dataOnly="0" labelOnly="1" outline="0"/>
    </format>
    <format dxfId="44">
      <pivotArea dataOnly="0" labelOnly="1" grandRow="1" outline="0" fieldPosition="0"/>
    </format>
    <format dxfId="43">
      <pivotArea dataOnly="0" labelOnly="1" outline="0" axis="axisValues" fieldPosition="0"/>
    </format>
    <format dxfId="42">
      <pivotArea outline="0" collapsedLevelsAreSubtotals="1" fieldPosition="0"/>
    </format>
    <format dxfId="41">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3AFCD3-5A76-4EA0-B3DC-C1CE1251CDC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8:B10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7">
    <format dxfId="56">
      <pivotArea field="22" type="button" dataOnly="0" labelOnly="1" outline="0" axis="axisRow"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field="15" type="button" dataOnly="0" labelOnly="1" outline="0"/>
    </format>
    <format dxfId="51">
      <pivotArea dataOnly="0" labelOnly="1" grandRow="1" outline="0" fieldPosition="0"/>
    </format>
    <format dxfId="50">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C7100C-8DDD-4487-90CA-6FC0926FD08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2:B7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formats count="7">
    <format dxfId="63">
      <pivotArea field="22" type="button" dataOnly="0" labelOnly="1" outline="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15" type="button" dataOnly="0" labelOnly="1" outline="0"/>
    </format>
    <format dxfId="58">
      <pivotArea dataOnly="0" labelOnly="1" grandRow="1" outline="0" fieldPosition="0"/>
    </format>
    <format dxfId="57">
      <pivotArea dataOnly="0" labelOnly="1" outline="0" axis="axisValues" fieldPosition="0"/>
    </format>
  </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42B788-084E-41DE-8714-F058C16AD0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B3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8">
    <format dxfId="71">
      <pivotArea field="22" type="button" dataOnly="0" labelOnly="1" outline="0"/>
    </format>
    <format dxfId="70">
      <pivotArea outline="0" collapsedLevelsAreSubtotals="1" fieldPosition="0"/>
    </format>
    <format dxfId="69">
      <pivotArea type="all" dataOnly="0" outline="0" fieldPosition="0"/>
    </format>
    <format dxfId="68">
      <pivotArea outline="0" collapsedLevelsAreSubtotals="1" fieldPosition="0"/>
    </format>
    <format dxfId="67">
      <pivotArea field="15" type="button" dataOnly="0" labelOnly="1" outline="0" axis="axisRow" fieldPosition="0"/>
    </format>
    <format dxfId="66">
      <pivotArea dataOnly="0" labelOnly="1" fieldPosition="0">
        <references count="1">
          <reference field="15" count="0"/>
        </references>
      </pivotArea>
    </format>
    <format dxfId="65">
      <pivotArea dataOnly="0" labelOnly="1" grandRow="1" outline="0" fieldPosition="0"/>
    </format>
    <format dxfId="6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41F995-32BE-45A0-A7FC-580A01479971}"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88:N10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1">
    <format dxfId="82">
      <pivotArea field="22" type="button" dataOnly="0" labelOnly="1" outline="0" axis="axisRow"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15" type="button" dataOnly="0" labelOnly="1" outline="0"/>
    </format>
    <format dxfId="77">
      <pivotArea dataOnly="0" labelOnly="1" grandRow="1" outline="0" fieldPosition="0"/>
    </format>
    <format dxfId="76">
      <pivotArea dataOnly="0" labelOnly="1" outline="0" axis="axisValues" fieldPosition="0"/>
    </format>
    <format dxfId="75">
      <pivotArea outline="0" collapsedLevelsAreSubtotals="1" fieldPosition="0"/>
    </format>
    <format dxfId="74">
      <pivotArea outline="0" collapsedLevelsAreSubtotals="1" fieldPosition="0"/>
    </format>
    <format dxfId="73">
      <pivotArea dataOnly="0" labelOnly="1" outline="0" axis="axisValues" fieldPosition="0"/>
    </format>
    <format dxfId="72">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7E3790-684A-482B-90EA-5A796E6F1A4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CAE46AF-99F5-47A3-8C12-B5BEFFB09F48}" sourceName="Year">
  <pivotTables>
    <pivotTable tabId="3" name="PivotTable1"/>
    <pivotTable tabId="3" name="PivotTable11"/>
    <pivotTable tabId="3" name="PivotTable16"/>
    <pivotTable tabId="3" name="PivotTable17"/>
    <pivotTable tabId="3" name="PivotTable18"/>
    <pivotTable tabId="3" name="PivotTable2"/>
    <pivotTable tabId="3" name="PivotTable20"/>
    <pivotTable tabId="3" name="PivotTable21"/>
    <pivotTable tabId="3" name="PivotTable3"/>
    <pivotTable tabId="3" name="PivotTable8"/>
    <pivotTable tabId="6" name="PivotTable22"/>
  </pivotTables>
  <data>
    <tabular pivotCacheId="6273112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C65689B-FC25-4F38-9ACC-EE1C1D4B0C94}" sourceName="Segment">
  <pivotTables>
    <pivotTable tabId="3" name="PivotTable1"/>
    <pivotTable tabId="3" name="PivotTable11"/>
    <pivotTable tabId="3" name="PivotTable16"/>
    <pivotTable tabId="3" name="PivotTable17"/>
    <pivotTable tabId="3" name="PivotTable18"/>
    <pivotTable tabId="3" name="PivotTable2"/>
    <pivotTable tabId="3" name="PivotTable20"/>
    <pivotTable tabId="3" name="PivotTable21"/>
    <pivotTable tabId="3" name="PivotTable3"/>
    <pivotTable tabId="3" name="PivotTable8"/>
    <pivotTable tabId="6" name="PivotTable22"/>
  </pivotTables>
  <data>
    <tabular pivotCacheId="6273112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64DBF6-1D78-4D2F-9517-2D3315D6EA21}" sourceName="Region">
  <pivotTables>
    <pivotTable tabId="3" name="PivotTable1"/>
    <pivotTable tabId="6" name="PivotTable22"/>
    <pivotTable tabId="3" name="PivotTable11"/>
    <pivotTable tabId="3" name="PivotTable16"/>
    <pivotTable tabId="3" name="PivotTable17"/>
    <pivotTable tabId="3" name="PivotTable18"/>
    <pivotTable tabId="3" name="PivotTable2"/>
    <pivotTable tabId="3" name="PivotTable20"/>
    <pivotTable tabId="3" name="PivotTable21"/>
    <pivotTable tabId="3" name="PivotTable3"/>
    <pivotTable tabId="3" name="PivotTable8"/>
  </pivotTables>
  <data>
    <tabular pivotCacheId="627311299">
      <items count="4">
        <i x="2" s="1"/>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98C9BF0-7443-457B-999A-217EFA92C1B8}" cache="Slicer_Year1" caption="Year" style="Slicer Style 7" rowHeight="241300"/>
  <slicer name="Segment 1" xr10:uid="{7E7420D7-4FEB-450E-9E36-CFCCCC6E30C0}" cache="Slicer_Segment" caption="Segment" style="Slicer Style 7" rowHeight="241300"/>
  <slicer name="Region 1" xr10:uid="{D012B265-F1BB-4316-831F-B1A1CD5A1A62}" cache="Slicer_Region" caption="Region" style="Slicer Style 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2">
      <filters>
        <filter val="2013"/>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82" sqref="G82"/>
    </sheetView>
  </sheetViews>
  <sheetFormatPr defaultColWidth="14.42578125" defaultRowHeight="15" customHeight="1" x14ac:dyDescent="0.25"/>
  <cols>
    <col min="1" max="1" width="12.5703125" customWidth="1"/>
    <col min="2"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hidden="1"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hidden="1"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hidden="1"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hidden="1"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hidden="1"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hidden="1"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hidden="1"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hidden="1"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hidden="1"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hidden="1"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hidden="1"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hidden="1"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hidden="1"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hidden="1"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hidden="1"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hidden="1"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hidden="1"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hidden="1"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hidden="1"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hidden="1"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hidden="1"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hidden="1"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hidden="1"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hidden="1"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hidden="1"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hidden="1"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hidden="1"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hidden="1"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hidden="1"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hidden="1"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hidden="1"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hidden="1"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hidden="1"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hidden="1"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hidden="1"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hidden="1"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hidden="1"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hidden="1"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hidden="1"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hidden="1"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hidden="1"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hidden="1"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hidden="1"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hidden="1"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hidden="1"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hidden="1"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hidden="1"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hidden="1"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hidden="1"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hidden="1"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hidden="1"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hidden="1"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hidden="1"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hidden="1"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hidden="1"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hidden="1"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hidden="1"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hidden="1"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hidden="1"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hidden="1"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hidden="1"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hidden="1"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hidden="1"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hidden="1"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hidden="1"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hidden="1"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hidden="1"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hidden="1"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hidden="1"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hidden="1"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hidden="1"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hidden="1"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hidden="1"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hidden="1"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hidden="1"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hidden="1"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hidden="1"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hidden="1"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hidden="1"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hidden="1"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hidden="1"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hidden="1"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hidden="1"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hidden="1"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hidden="1"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hidden="1"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hidden="1"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hidden="1"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hidden="1"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hidden="1"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hidden="1"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hidden="1"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hidden="1"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hidden="1"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hidden="1"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hidden="1"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hidden="1"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hidden="1"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hidden="1"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hidden="1"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hidden="1"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hidden="1"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hidden="1"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hidden="1"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hidden="1"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hidden="1"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hidden="1"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hidden="1"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hidden="1"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hidden="1"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hidden="1"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hidden="1"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hidden="1"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hidden="1"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hidden="1"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hidden="1"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hidden="1"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hidden="1"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hidden="1"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hidden="1"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hidden="1"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hidden="1"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hidden="1"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hidden="1"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hidden="1"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hidden="1"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hidden="1"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hidden="1"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hidden="1"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hidden="1"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hidden="1"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hidden="1"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hidden="1"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hidden="1"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hidden="1"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hidden="1"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hidden="1"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hidden="1"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hidden="1"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hidden="1"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hidden="1"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hidden="1"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hidden="1"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hidden="1"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hidden="1"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hidden="1"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hidden="1"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hidden="1"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hidden="1"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hidden="1"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hidden="1"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hidden="1"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hidden="1"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hidden="1"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hidden="1"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hidden="1"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hidden="1"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hidden="1"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hidden="1"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hidden="1"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hidden="1"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hidden="1"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hidden="1"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hidden="1"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hidden="1"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hidden="1"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hidden="1"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hidden="1"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hidden="1"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hidden="1"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hidden="1"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hidden="1"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hidden="1"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hidden="1"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hidden="1"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hidden="1"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hidden="1"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hidden="1"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hidden="1"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hidden="1"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hidden="1"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hidden="1"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hidden="1"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hidden="1"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hidden="1"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hidden="1"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hidden="1"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hidden="1"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hidden="1"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hidden="1"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hidden="1"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hidden="1"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hidden="1"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hidden="1"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hidden="1"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hidden="1"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hidden="1"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hidden="1"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hidden="1"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hidden="1"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hidden="1"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hidden="1"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hidden="1"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hidden="1"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hidden="1"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hidden="1"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hidden="1"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hidden="1"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hidden="1"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hidden="1"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hidden="1"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hidden="1"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hidden="1"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hidden="1"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hidden="1"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hidden="1"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hidden="1"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hidden="1"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hidden="1"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hidden="1"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hidden="1"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hidden="1"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hidden="1"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hidden="1"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hidden="1"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hidden="1"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hidden="1"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hidden="1"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hidden="1"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hidden="1"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hidden="1"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hidden="1"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hidden="1"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hidden="1"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hidden="1"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hidden="1"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hidden="1"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hidden="1"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hidden="1"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hidden="1"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hidden="1"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hidden="1"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hidden="1"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hidden="1"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hidden="1"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hidden="1"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hidden="1"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hidden="1"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hidden="1"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hidden="1"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hidden="1"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hidden="1"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hidden="1"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hidden="1"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hidden="1"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hidden="1"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hidden="1"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hidden="1"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hidden="1"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hidden="1"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hidden="1"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hidden="1"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hidden="1"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hidden="1"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hidden="1"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hidden="1"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hidden="1"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hidden="1"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hidden="1"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hidden="1"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hidden="1"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hidden="1"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hidden="1"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hidden="1"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hidden="1"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hidden="1"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hidden="1"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hidden="1"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hidden="1"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hidden="1"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hidden="1"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hidden="1"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hidden="1"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hidden="1"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hidden="1"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hidden="1"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hidden="1"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hidden="1"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hidden="1"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hidden="1"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hidden="1"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hidden="1"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hidden="1"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hidden="1"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hidden="1"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hidden="1"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hidden="1"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hidden="1"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hidden="1"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hidden="1"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hidden="1"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hidden="1"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hidden="1"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hidden="1"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hidden="1"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hidden="1"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hidden="1"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hidden="1"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hidden="1"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hidden="1"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hidden="1"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hidden="1"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hidden="1"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hidden="1"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hidden="1"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hidden="1"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hidden="1"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hidden="1"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hidden="1"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hidden="1"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hidden="1"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hidden="1"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hidden="1"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hidden="1"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hidden="1"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hidden="1"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hidden="1"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hidden="1"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hidden="1"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hidden="1"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hidden="1"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hidden="1"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hidden="1"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hidden="1"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hidden="1"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hidden="1"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hidden="1"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hidden="1"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hidden="1"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hidden="1"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hidden="1"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hidden="1"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hidden="1"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hidden="1"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hidden="1"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hidden="1"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hidden="1"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hidden="1"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hidden="1"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hidden="1"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hidden="1"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hidden="1"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hidden="1"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hidden="1"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hidden="1"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hidden="1"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hidden="1"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hidden="1"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hidden="1"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hidden="1"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hidden="1"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hidden="1"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hidden="1"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hidden="1"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hidden="1"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hidden="1"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hidden="1"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hidden="1"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hidden="1"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hidden="1"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hidden="1"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hidden="1"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hidden="1"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hidden="1"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hidden="1"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hidden="1"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hidden="1"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hidden="1"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hidden="1"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hidden="1"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hidden="1"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hidden="1"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hidden="1"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hidden="1"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hidden="1"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hidden="1"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hidden="1"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hidden="1"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hidden="1"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hidden="1"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hidden="1"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hidden="1"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hidden="1"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hidden="1"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hidden="1"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hidden="1"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hidden="1"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hidden="1"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hidden="1"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hidden="1"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hidden="1"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hidden="1"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hidden="1"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hidden="1"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hidden="1"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hidden="1"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hidden="1"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hidden="1"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hidden="1"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hidden="1"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hidden="1"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hidden="1"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hidden="1"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hidden="1"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hidden="1"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hidden="1"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hidden="1"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hidden="1"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hidden="1"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hidden="1"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hidden="1"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hidden="1"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hidden="1"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hidden="1"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hidden="1"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hidden="1"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hidden="1"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hidden="1"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hidden="1"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hidden="1"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hidden="1"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hidden="1"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hidden="1"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hidden="1"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hidden="1"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hidden="1"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hidden="1"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hidden="1"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hidden="1"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hidden="1"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hidden="1"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hidden="1"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hidden="1"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hidden="1"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hidden="1"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hidden="1"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hidden="1"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hidden="1"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hidden="1"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hidden="1"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hidden="1"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hidden="1"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hidden="1"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hidden="1"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hidden="1"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hidden="1"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hidden="1"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hidden="1"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hidden="1"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hidden="1"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hidden="1"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hidden="1"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hidden="1"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hidden="1"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hidden="1"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hidden="1"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hidden="1"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hidden="1"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hidden="1"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hidden="1"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hidden="1"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hidden="1"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hidden="1"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hidden="1"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hidden="1"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hidden="1"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hidden="1"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hidden="1"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hidden="1"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hidden="1"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hidden="1"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hidden="1"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hidden="1"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hidden="1"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hidden="1"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hidden="1"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hidden="1"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hidden="1"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hidden="1"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hidden="1"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hidden="1"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hidden="1"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hidden="1"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hidden="1"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hidden="1"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hidden="1"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hidden="1"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hidden="1"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hidden="1"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hidden="1"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hidden="1"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hidden="1"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hidden="1"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hidden="1"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hidden="1"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hidden="1"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hidden="1"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hidden="1"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hidden="1"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hidden="1"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hidden="1"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hidden="1"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hidden="1"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hidden="1"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hidden="1"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hidden="1"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hidden="1"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hidden="1"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hidden="1"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hidden="1"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hidden="1"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hidden="1"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hidden="1"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hidden="1"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hidden="1"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hidden="1"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hidden="1"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hidden="1"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hidden="1"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hidden="1"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hidden="1"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hidden="1"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hidden="1"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hidden="1"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hidden="1"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hidden="1"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hidden="1"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hidden="1"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hidden="1"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hidden="1"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hidden="1"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hidden="1"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hidden="1"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hidden="1"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hidden="1"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hidden="1"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hidden="1"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hidden="1"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hidden="1"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hidden="1"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hidden="1"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hidden="1"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hidden="1"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hidden="1"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hidden="1"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hidden="1"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hidden="1"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hidden="1"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hidden="1"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hidden="1"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hidden="1"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hidden="1"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hidden="1"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hidden="1"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hidden="1"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hidden="1"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hidden="1"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hidden="1"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hidden="1"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hidden="1"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hidden="1"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hidden="1"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hidden="1"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hidden="1"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hidden="1"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hidden="1"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hidden="1"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hidden="1"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hidden="1"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hidden="1"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hidden="1"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hidden="1"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hidden="1"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hidden="1"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hidden="1"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hidden="1"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hidden="1"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hidden="1"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hidden="1"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hidden="1"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hidden="1"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hidden="1"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hidden="1"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hidden="1"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hidden="1"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hidden="1"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hidden="1"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hidden="1"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hidden="1"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hidden="1"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hidden="1"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hidden="1"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hidden="1"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hidden="1"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hidden="1"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hidden="1"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hidden="1"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hidden="1"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hidden="1"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hidden="1"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hidden="1"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hidden="1"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hidden="1"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hidden="1"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hidden="1"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hidden="1"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hidden="1"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hidden="1"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hidden="1"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hidden="1"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hidden="1"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hidden="1"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hidden="1"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hidden="1"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hidden="1"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hidden="1"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hidden="1"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hidden="1"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hidden="1"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hidden="1"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hidden="1"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hidden="1"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hidden="1"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hidden="1"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hidden="1"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hidden="1"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hidden="1"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hidden="1"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hidden="1"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hidden="1"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hidden="1"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hidden="1"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hidden="1"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hidden="1"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hidden="1"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hidden="1"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hidden="1"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hidden="1"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hidden="1"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hidden="1"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hidden="1"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hidden="1"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hidden="1"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hidden="1"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hidden="1"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hidden="1"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hidden="1"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hidden="1"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hidden="1"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hidden="1"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hidden="1"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hidden="1"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hidden="1"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hidden="1"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hidden="1"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hidden="1"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hidden="1"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hidden="1"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hidden="1"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hidden="1"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hidden="1"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hidden="1"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hidden="1"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hidden="1"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hidden="1"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hidden="1"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hidden="1"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hidden="1"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hidden="1"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hidden="1"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hidden="1"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hidden="1"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hidden="1"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hidden="1"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hidden="1"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hidden="1"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hidden="1"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hidden="1"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hidden="1"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hidden="1"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hidden="1"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hidden="1"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hidden="1"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hidden="1"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hidden="1"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hidden="1"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hidden="1"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hidden="1"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hidden="1"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hidden="1"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hidden="1"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hidden="1"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hidden="1"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hidden="1"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hidden="1"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hidden="1"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hidden="1"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hidden="1"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hidden="1"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hidden="1"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hidden="1"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hidden="1"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hidden="1"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hidden="1"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hidden="1"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hidden="1"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hidden="1"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hidden="1"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hidden="1"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hidden="1"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hidden="1"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hidden="1"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hidden="1"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hidden="1"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hidden="1"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hidden="1"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hidden="1"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hidden="1"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hidden="1"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hidden="1"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hidden="1"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hidden="1"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hidden="1"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hidden="1"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hidden="1"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hidden="1"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hidden="1"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hidden="1"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hidden="1"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hidden="1"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hidden="1"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hidden="1"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hidden="1"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hidden="1"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hidden="1"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hidden="1"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hidden="1"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hidden="1"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hidden="1"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hidden="1"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hidden="1"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hidden="1"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hidden="1"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hidden="1"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hidden="1"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hidden="1"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hidden="1"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hidden="1"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hidden="1"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hidden="1"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hidden="1"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hidden="1"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hidden="1"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hidden="1"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hidden="1"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hidden="1"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hidden="1"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hidden="1"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hidden="1"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hidden="1"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hidden="1"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hidden="1"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hidden="1"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hidden="1"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hidden="1"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hidden="1"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hidden="1"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hidden="1"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hidden="1"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hidden="1"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hidden="1"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hidden="1"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hidden="1"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hidden="1"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hidden="1"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hidden="1"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hidden="1"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hidden="1"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hidden="1"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hidden="1"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hidden="1"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hidden="1"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hidden="1"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hidden="1"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hidden="1"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hidden="1"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hidden="1"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hidden="1"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hidden="1"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hidden="1"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hidden="1"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hidden="1"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hidden="1"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hidden="1"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hidden="1"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hidden="1"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hidden="1"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hidden="1"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hidden="1"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hidden="1"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hidden="1"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hidden="1"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hidden="1"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hidden="1"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hidden="1"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hidden="1"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hidden="1"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hidden="1"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hidden="1"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hidden="1"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hidden="1"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hidden="1"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hidden="1"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hidden="1"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hidden="1"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hidden="1"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hidden="1"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hidden="1"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hidden="1"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hidden="1"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hidden="1"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hidden="1"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hidden="1"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hidden="1"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hidden="1"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hidden="1"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hidden="1"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hidden="1"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hidden="1"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hidden="1"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hidden="1"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hidden="1"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hidden="1"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hidden="1"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hidden="1"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hidden="1"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hidden="1"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hidden="1"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hidden="1"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hidden="1"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hidden="1"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hidden="1"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hidden="1"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hidden="1"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hidden="1"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hidden="1"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hidden="1"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hidden="1"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hidden="1"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hidden="1"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hidden="1"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hidden="1"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hidden="1"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hidden="1"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hidden="1"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hidden="1"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hidden="1"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hidden="1"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hidden="1"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hidden="1"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hidden="1"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hidden="1"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hidden="1"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hidden="1"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hidden="1"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hidden="1"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hidden="1"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hidden="1"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hidden="1"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hidden="1"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hidden="1"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hidden="1"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hidden="1"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hidden="1"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hidden="1"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hidden="1"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hidden="1"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hidden="1"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hidden="1"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hidden="1"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hidden="1"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hidden="1"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hidden="1"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hidden="1"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hidden="1"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hidden="1"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hidden="1"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hidden="1"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hidden="1"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hidden="1"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hidden="1"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hidden="1"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hidden="1"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hidden="1"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hidden="1"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hidden="1"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hidden="1"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hidden="1"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hidden="1"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hidden="1"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hidden="1"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hidden="1"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hidden="1"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hidden="1"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hidden="1"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hidden="1"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hidden="1"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hidden="1"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hidden="1"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hidden="1"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hidden="1"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hidden="1"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hidden="1"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hidden="1"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hidden="1"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hidden="1"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hidden="1"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hidden="1"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hidden="1"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hidden="1"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hidden="1"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hidden="1"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hidden="1"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hidden="1"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hidden="1"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hidden="1"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hidden="1"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hidden="1"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hidden="1"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hidden="1"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hidden="1"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hidden="1"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hidden="1"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hidden="1"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hidden="1"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hidden="1"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hidden="1"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hidden="1"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hidden="1"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hidden="1"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hidden="1"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hidden="1"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hidden="1"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hidden="1"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hidden="1"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hidden="1"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hidden="1"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hidden="1"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hidden="1"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hidden="1"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hidden="1"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hidden="1"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hidden="1"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hidden="1"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hidden="1"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hidden="1"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hidden="1"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hidden="1"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hidden="1"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hidden="1"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hidden="1"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hidden="1"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hidden="1"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hidden="1"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hidden="1"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hidden="1"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hidden="1"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hidden="1"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hidden="1"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hidden="1"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hidden="1"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hidden="1"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hidden="1"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hidden="1"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hidden="1"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hidden="1"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hidden="1"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hidden="1"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hidden="1"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hidden="1"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hidden="1"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hidden="1"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hidden="1"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hidden="1"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hidden="1"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hidden="1"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hidden="1"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hidden="1"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hidden="1"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hidden="1"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hidden="1"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hidden="1"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hidden="1"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hidden="1"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hidden="1"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hidden="1"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hidden="1"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hidden="1"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hidden="1"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hidden="1"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hidden="1"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hidden="1"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hidden="1"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hidden="1"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hidden="1"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hidden="1"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hidden="1"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hidden="1"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hidden="1"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hidden="1"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hidden="1"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hidden="1"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hidden="1"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hidden="1"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hidden="1"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hidden="1"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hidden="1"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hidden="1"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hidden="1"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hidden="1"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hidden="1"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hidden="1"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hidden="1"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hidden="1"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hidden="1"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hidden="1"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hidden="1"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hidden="1"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hidden="1"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hidden="1"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hidden="1"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hidden="1"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hidden="1"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hidden="1"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hidden="1"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hidden="1"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hidden="1"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hidden="1"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hidden="1"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hidden="1"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hidden="1"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hidden="1"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hidden="1"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hidden="1"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hidden="1"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hidden="1"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hidden="1"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hidden="1"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hidden="1"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hidden="1"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hidden="1"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hidden="1"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hidden="1"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hidden="1"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hidden="1"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hidden="1"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hidden="1"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hidden="1"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hidden="1"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hidden="1"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hidden="1"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hidden="1"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hidden="1"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hidden="1"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hidden="1"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hidden="1"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hidden="1"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hidden="1"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hidden="1"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hidden="1"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hidden="1"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hidden="1"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hidden="1"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hidden="1"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hidden="1"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hidden="1"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hidden="1"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hidden="1"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hidden="1"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hidden="1"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hidden="1"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hidden="1"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hidden="1"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hidden="1"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hidden="1"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hidden="1"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hidden="1"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hidden="1"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hidden="1"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hidden="1"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hidden="1"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hidden="1"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hidden="1"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hidden="1"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hidden="1"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hidden="1"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hidden="1"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hidden="1"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hidden="1"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hidden="1"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hidden="1"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hidden="1"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hidden="1"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hidden="1"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hidden="1"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hidden="1"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hidden="1"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hidden="1"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hidden="1"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hidden="1"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hidden="1"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hidden="1"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hidden="1"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hidden="1"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hidden="1"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hidden="1"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hidden="1"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hidden="1"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hidden="1"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hidden="1"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hidden="1"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hidden="1"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hidden="1"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hidden="1"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hidden="1"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hidden="1"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hidden="1"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hidden="1"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hidden="1"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hidden="1"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hidden="1"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hidden="1"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hidden="1"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hidden="1"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hidden="1"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hidden="1"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hidden="1"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hidden="1"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hidden="1"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hidden="1"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hidden="1"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hidden="1"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hidden="1"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hidden="1"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hidden="1"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hidden="1"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hidden="1"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hidden="1"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hidden="1"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hidden="1"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hidden="1"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hidden="1"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hidden="1"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hidden="1"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hidden="1"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hidden="1"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hidden="1"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hidden="1"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hidden="1"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hidden="1"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hidden="1"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hidden="1"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hidden="1"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hidden="1"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hidden="1"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hidden="1"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hidden="1"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hidden="1"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hidden="1"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hidden="1"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hidden="1"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hidden="1"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hidden="1"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hidden="1"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hidden="1"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hidden="1"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hidden="1"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hidden="1"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hidden="1"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hidden="1"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hidden="1"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hidden="1"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hidden="1"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hidden="1"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hidden="1"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hidden="1"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hidden="1"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hidden="1"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hidden="1"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hidden="1"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hidden="1"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hidden="1"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hidden="1"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hidden="1"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hidden="1"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hidden="1"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hidden="1"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hidden="1"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hidden="1"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hidden="1"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hidden="1"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hidden="1"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hidden="1"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hidden="1"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hidden="1"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hidden="1"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hidden="1"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hidden="1"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hidden="1"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hidden="1"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hidden="1"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hidden="1"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hidden="1"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hidden="1"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hidden="1"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hidden="1"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hidden="1"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hidden="1"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hidden="1"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hidden="1"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hidden="1"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hidden="1"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hidden="1"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hidden="1"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hidden="1"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hidden="1"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hidden="1"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hidden="1"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hidden="1"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hidden="1"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hidden="1"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hidden="1"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hidden="1"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hidden="1"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hidden="1"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hidden="1"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hidden="1"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hidden="1"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hidden="1"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hidden="1"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hidden="1"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hidden="1"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hidden="1"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hidden="1"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hidden="1"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hidden="1"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hidden="1"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hidden="1"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hidden="1"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hidden="1"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hidden="1"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hidden="1"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hidden="1"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hidden="1"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hidden="1"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hidden="1"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hidden="1"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hidden="1"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hidden="1"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hidden="1"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hidden="1"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hidden="1"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hidden="1"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hidden="1"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hidden="1"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hidden="1"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hidden="1"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hidden="1"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hidden="1"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hidden="1"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hidden="1"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hidden="1"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hidden="1"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hidden="1"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hidden="1"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hidden="1"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hidden="1"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hidden="1"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hidden="1"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hidden="1"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hidden="1"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hidden="1"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hidden="1"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hidden="1"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hidden="1"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hidden="1"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hidden="1"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hidden="1"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hidden="1"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hidden="1"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hidden="1"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hidden="1"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hidden="1"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hidden="1"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hidden="1"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hidden="1"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hidden="1"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hidden="1"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hidden="1"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hidden="1"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hidden="1"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hidden="1"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hidden="1"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hidden="1"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hidden="1"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hidden="1"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hidden="1"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hidden="1"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hidden="1"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hidden="1"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hidden="1"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hidden="1"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hidden="1"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hidden="1"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hidden="1"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hidden="1"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hidden="1"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hidden="1"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hidden="1"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hidden="1"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hidden="1"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hidden="1"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hidden="1"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hidden="1"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hidden="1"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hidden="1"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hidden="1"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hidden="1"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hidden="1"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hidden="1"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hidden="1"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hidden="1"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hidden="1"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hidden="1"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hidden="1"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hidden="1"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hidden="1"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hidden="1"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hidden="1"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hidden="1"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hidden="1"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hidden="1"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hidden="1"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hidden="1"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hidden="1"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hidden="1"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hidden="1"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hidden="1"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hidden="1"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hidden="1"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hidden="1"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hidden="1"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hidden="1"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hidden="1"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hidden="1"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hidden="1"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hidden="1"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hidden="1"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hidden="1"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hidden="1"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hidden="1"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hidden="1"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hidden="1"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hidden="1"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hidden="1"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hidden="1"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hidden="1"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hidden="1"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hidden="1"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hidden="1"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hidden="1"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hidden="1"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hidden="1"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hidden="1"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hidden="1"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hidden="1"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hidden="1"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hidden="1"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hidden="1"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hidden="1"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hidden="1"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hidden="1"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hidden="1"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hidden="1"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hidden="1"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hidden="1"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hidden="1"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hidden="1"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hidden="1"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hidden="1"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hidden="1"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hidden="1"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hidden="1"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hidden="1"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hidden="1"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hidden="1"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hidden="1"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hidden="1"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hidden="1"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hidden="1"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hidden="1"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hidden="1"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hidden="1"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hidden="1"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hidden="1"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hidden="1"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hidden="1"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hidden="1"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hidden="1"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hidden="1"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hidden="1"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hidden="1"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hidden="1"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hidden="1"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hidden="1"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hidden="1"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hidden="1"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hidden="1"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hidden="1"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hidden="1"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hidden="1"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hidden="1"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hidden="1"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hidden="1"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hidden="1"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hidden="1"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hidden="1"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hidden="1"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hidden="1"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hidden="1"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hidden="1"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hidden="1"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hidden="1"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hidden="1"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hidden="1"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hidden="1"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hidden="1"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hidden="1"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hidden="1"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hidden="1"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hidden="1"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hidden="1"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hidden="1"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hidden="1"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hidden="1"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hidden="1"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hidden="1"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hidden="1"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hidden="1"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hidden="1"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hidden="1"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hidden="1"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hidden="1"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hidden="1"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hidden="1"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hidden="1"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hidden="1"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hidden="1"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hidden="1"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hidden="1"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hidden="1"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hidden="1"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hidden="1"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hidden="1"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hidden="1"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hidden="1"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hidden="1"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hidden="1"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hidden="1"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hidden="1"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hidden="1"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hidden="1"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hidden="1"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hidden="1"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hidden="1"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hidden="1"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hidden="1"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hidden="1"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hidden="1"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hidden="1"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hidden="1"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hidden="1"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hidden="1"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hidden="1"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hidden="1"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hidden="1"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hidden="1"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hidden="1"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hidden="1"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hidden="1"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hidden="1"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hidden="1"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hidden="1"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hidden="1"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hidden="1"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hidden="1"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hidden="1"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hidden="1"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hidden="1"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hidden="1"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hidden="1"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hidden="1"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hidden="1"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hidden="1"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hidden="1"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hidden="1"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hidden="1"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hidden="1"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hidden="1"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hidden="1"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hidden="1"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hidden="1"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hidden="1"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hidden="1"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hidden="1"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hidden="1"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hidden="1"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hidden="1"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hidden="1"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hidden="1"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hidden="1"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hidden="1"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hidden="1"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hidden="1"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hidden="1"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hidden="1"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hidden="1"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hidden="1"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hidden="1"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hidden="1"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hidden="1"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hidden="1"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hidden="1"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hidden="1"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hidden="1"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hidden="1"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hidden="1"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hidden="1"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hidden="1"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hidden="1"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hidden="1"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hidden="1"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hidden="1"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hidden="1"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hidden="1"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hidden="1"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hidden="1"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hidden="1"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hidden="1"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hidden="1"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hidden="1"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hidden="1"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hidden="1"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hidden="1"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hidden="1"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hidden="1"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hidden="1"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hidden="1"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hidden="1"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hidden="1"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hidden="1"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hidden="1"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hidden="1"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hidden="1"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hidden="1"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hidden="1"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hidden="1"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hidden="1"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hidden="1"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hidden="1"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hidden="1"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hidden="1"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hidden="1"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hidden="1"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hidden="1"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hidden="1"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hidden="1"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hidden="1"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hidden="1"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hidden="1"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hidden="1"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hidden="1"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hidden="1"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hidden="1"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hidden="1"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hidden="1"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hidden="1"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hidden="1"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hidden="1"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hidden="1"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hidden="1"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hidden="1"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hidden="1"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hidden="1"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hidden="1"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hidden="1"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hidden="1"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hidden="1"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hidden="1"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hidden="1"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hidden="1"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hidden="1"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hidden="1"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hidden="1"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hidden="1"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hidden="1"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hidden="1"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hidden="1"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hidden="1"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hidden="1"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hidden="1"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hidden="1"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hidden="1"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hidden="1"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hidden="1"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hidden="1"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hidden="1"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hidden="1"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hidden="1"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hidden="1"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hidden="1"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hidden="1"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hidden="1"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hidden="1"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hidden="1"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hidden="1"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hidden="1"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hidden="1"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hidden="1"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hidden="1"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hidden="1"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hidden="1"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hidden="1"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hidden="1"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hidden="1"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hidden="1"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hidden="1"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hidden="1"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hidden="1"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hidden="1"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hidden="1"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hidden="1"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hidden="1"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hidden="1"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hidden="1"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hidden="1"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hidden="1"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hidden="1"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hidden="1"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hidden="1"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hidden="1"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hidden="1"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hidden="1"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hidden="1"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hidden="1"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hidden="1"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hidden="1"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hidden="1"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hidden="1"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hidden="1"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hidden="1"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hidden="1"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hidden="1"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hidden="1"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hidden="1"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hidden="1"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hidden="1"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hidden="1"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hidden="1"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hidden="1"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hidden="1"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hidden="1"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hidden="1"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hidden="1"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hidden="1"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hidden="1"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hidden="1"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hidden="1"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hidden="1"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hidden="1"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hidden="1"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hidden="1"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hidden="1"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hidden="1"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hidden="1"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hidden="1"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hidden="1"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hidden="1"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hidden="1"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hidden="1"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hidden="1"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hidden="1"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hidden="1"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hidden="1"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hidden="1"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hidden="1"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hidden="1"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hidden="1"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hidden="1"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hidden="1"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hidden="1"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hidden="1"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hidden="1"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hidden="1"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hidden="1"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hidden="1"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hidden="1"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hidden="1"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hidden="1"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hidden="1"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hidden="1"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hidden="1"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hidden="1"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hidden="1"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hidden="1"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hidden="1"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hidden="1"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hidden="1"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hidden="1"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hidden="1"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hidden="1"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hidden="1"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hidden="1"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hidden="1"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hidden="1"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hidden="1"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hidden="1"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hidden="1"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hidden="1"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hidden="1"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hidden="1"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hidden="1"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hidden="1"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hidden="1"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hidden="1"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hidden="1"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hidden="1"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hidden="1"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hidden="1"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hidden="1"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hidden="1"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hidden="1"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hidden="1"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hidden="1"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hidden="1"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hidden="1"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hidden="1"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hidden="1"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hidden="1"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hidden="1"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hidden="1"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hidden="1"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hidden="1"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hidden="1"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hidden="1"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hidden="1"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hidden="1"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hidden="1"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hidden="1"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hidden="1"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hidden="1"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hidden="1"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hidden="1"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hidden="1"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hidden="1"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hidden="1"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hidden="1"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hidden="1"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hidden="1"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hidden="1"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hidden="1"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hidden="1"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hidden="1"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hidden="1"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hidden="1"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hidden="1"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hidden="1"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hidden="1"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hidden="1"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hidden="1"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hidden="1"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hidden="1"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hidden="1"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hidden="1"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hidden="1"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hidden="1"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hidden="1"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hidden="1"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hidden="1"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hidden="1"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hidden="1"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hidden="1"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hidden="1"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hidden="1"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hidden="1"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hidden="1"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hidden="1"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hidden="1"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hidden="1"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hidden="1"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hidden="1"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hidden="1"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hidden="1"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hidden="1"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hidden="1"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hidden="1"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hidden="1"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hidden="1"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hidden="1"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hidden="1"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hidden="1"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hidden="1"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hidden="1"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hidden="1"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hidden="1"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hidden="1"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hidden="1"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hidden="1"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hidden="1"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hidden="1"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hidden="1"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hidden="1"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hidden="1"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hidden="1"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hidden="1"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hidden="1"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hidden="1"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hidden="1"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hidden="1"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hidden="1"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hidden="1"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hidden="1"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hidden="1"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hidden="1"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hidden="1"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hidden="1"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hidden="1"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hidden="1"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hidden="1"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hidden="1"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hidden="1"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hidden="1"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hidden="1"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hidden="1"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hidden="1"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hidden="1"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hidden="1"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hidden="1"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hidden="1"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hidden="1"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hidden="1"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hidden="1"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hidden="1"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hidden="1"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hidden="1"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hidden="1"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hidden="1"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hidden="1"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hidden="1"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hidden="1"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hidden="1"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hidden="1"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hidden="1"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hidden="1"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hidden="1"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hidden="1"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hidden="1"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hidden="1"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hidden="1"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hidden="1"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hidden="1"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hidden="1"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hidden="1"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hidden="1"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hidden="1"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hidden="1"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hidden="1"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hidden="1"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hidden="1"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hidden="1"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hidden="1"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hidden="1"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hidden="1"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hidden="1"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hidden="1"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hidden="1"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hidden="1"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hidden="1"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hidden="1"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hidden="1"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hidden="1"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hidden="1"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hidden="1"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hidden="1"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hidden="1"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hidden="1"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hidden="1"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hidden="1"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hidden="1"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hidden="1"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hidden="1"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hidden="1"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hidden="1"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hidden="1"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hidden="1"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hidden="1"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hidden="1"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hidden="1"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hidden="1"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hidden="1"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hidden="1"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hidden="1"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hidden="1"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hidden="1"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hidden="1"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hidden="1"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hidden="1"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hidden="1"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hidden="1"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hidden="1"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hidden="1"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hidden="1"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hidden="1"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hidden="1"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hidden="1"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hidden="1"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hidden="1"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hidden="1"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hidden="1"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hidden="1"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hidden="1"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hidden="1"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hidden="1"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hidden="1"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hidden="1"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hidden="1"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hidden="1"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hidden="1"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hidden="1"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hidden="1"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hidden="1"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hidden="1"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hidden="1"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hidden="1"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hidden="1"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hidden="1"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hidden="1"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hidden="1"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hidden="1"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hidden="1"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hidden="1"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hidden="1"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hidden="1"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hidden="1"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hidden="1"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hidden="1"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hidden="1"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hidden="1"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hidden="1"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hidden="1"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hidden="1"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hidden="1"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hidden="1"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hidden="1"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hidden="1"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hidden="1"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hidden="1"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hidden="1"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hidden="1"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hidden="1"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hidden="1"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hidden="1"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hidden="1"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hidden="1"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hidden="1"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hidden="1"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hidden="1"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hidden="1"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hidden="1"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hidden="1"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hidden="1"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hidden="1"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hidden="1"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hidden="1"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hidden="1"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hidden="1"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hidden="1"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hidden="1"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hidden="1"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hidden="1"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hidden="1"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hidden="1"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hidden="1"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hidden="1"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hidden="1"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hidden="1"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hidden="1"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hidden="1"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hidden="1"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hidden="1"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hidden="1"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hidden="1"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hidden="1"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hidden="1"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hidden="1"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hidden="1"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hidden="1"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hidden="1"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hidden="1"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hidden="1"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hidden="1"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hidden="1"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hidden="1"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hidden="1"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hidden="1"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hidden="1"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hidden="1"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hidden="1"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hidden="1"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hidden="1"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hidden="1"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hidden="1"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hidden="1"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hidden="1"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hidden="1"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hidden="1"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hidden="1"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hidden="1"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hidden="1"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hidden="1"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hidden="1"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hidden="1"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hidden="1"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hidden="1"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hidden="1"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hidden="1"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hidden="1"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hidden="1"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hidden="1"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hidden="1"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hidden="1"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hidden="1"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hidden="1"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hidden="1"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hidden="1"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hidden="1"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hidden="1"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hidden="1"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hidden="1"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hidden="1"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hidden="1"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hidden="1"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hidden="1"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hidden="1"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hidden="1"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hidden="1"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hidden="1"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hidden="1"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hidden="1"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hidden="1"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hidden="1"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hidden="1"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hidden="1"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hidden="1"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hidden="1"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hidden="1"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hidden="1"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hidden="1"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hidden="1"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hidden="1"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hidden="1"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hidden="1"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hidden="1"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hidden="1"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hidden="1"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hidden="1"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hidden="1"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hidden="1"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hidden="1"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hidden="1"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hidden="1"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hidden="1"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hidden="1"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hidden="1"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hidden="1"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hidden="1"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hidden="1"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hidden="1"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hidden="1"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hidden="1"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hidden="1"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hidden="1"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hidden="1"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hidden="1"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hidden="1"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hidden="1"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hidden="1"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hidden="1"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hidden="1"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hidden="1"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hidden="1"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hidden="1"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hidden="1"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hidden="1"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hidden="1"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hidden="1"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hidden="1"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hidden="1"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hidden="1"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hidden="1"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hidden="1"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hidden="1"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hidden="1"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hidden="1"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hidden="1"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hidden="1"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hidden="1"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hidden="1"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hidden="1"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hidden="1"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hidden="1"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hidden="1"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hidden="1"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hidden="1"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hidden="1"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hidden="1"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hidden="1"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hidden="1"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hidden="1"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hidden="1"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hidden="1"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hidden="1"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hidden="1"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hidden="1"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hidden="1"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hidden="1"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hidden="1"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hidden="1"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hidden="1"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hidden="1"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hidden="1"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hidden="1"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hidden="1"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hidden="1"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hidden="1"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hidden="1"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hidden="1"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hidden="1"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hidden="1"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hidden="1"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hidden="1"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hidden="1"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hidden="1"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hidden="1"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hidden="1"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hidden="1"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hidden="1"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hidden="1"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hidden="1"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hidden="1"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hidden="1"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hidden="1"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hidden="1"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hidden="1"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hidden="1"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hidden="1"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hidden="1"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hidden="1"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hidden="1"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hidden="1"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hidden="1"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hidden="1"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hidden="1"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hidden="1"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hidden="1"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hidden="1"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hidden="1"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hidden="1"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hidden="1"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hidden="1"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hidden="1"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hidden="1"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hidden="1"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hidden="1"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hidden="1"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hidden="1"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hidden="1"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hidden="1"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hidden="1"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hidden="1"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hidden="1"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hidden="1"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hidden="1"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hidden="1"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hidden="1"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hidden="1"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hidden="1"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hidden="1"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hidden="1"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hidden="1"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hidden="1"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hidden="1"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hidden="1"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hidden="1"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hidden="1"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hidden="1"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hidden="1"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hidden="1"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hidden="1"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hidden="1"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hidden="1"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hidden="1"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hidden="1"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hidden="1"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hidden="1"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hidden="1"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hidden="1"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hidden="1"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hidden="1"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hidden="1"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hidden="1"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hidden="1"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hidden="1"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hidden="1"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hidden="1"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hidden="1"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hidden="1"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hidden="1"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hidden="1"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hidden="1"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hidden="1"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hidden="1"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hidden="1"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hidden="1"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hidden="1"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hidden="1"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hidden="1"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hidden="1"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hidden="1"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hidden="1"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hidden="1"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hidden="1"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hidden="1"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hidden="1"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hidden="1"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hidden="1"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hidden="1"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hidden="1"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hidden="1"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hidden="1"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hidden="1"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hidden="1"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hidden="1"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hidden="1"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hidden="1"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hidden="1"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hidden="1"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hidden="1"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hidden="1"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hidden="1"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hidden="1"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hidden="1"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hidden="1"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hidden="1"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hidden="1"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hidden="1"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hidden="1"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hidden="1"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hidden="1"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hidden="1"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hidden="1"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hidden="1"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hidden="1"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hidden="1"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hidden="1"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hidden="1"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hidden="1"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hidden="1"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hidden="1"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hidden="1"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hidden="1"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hidden="1"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hidden="1"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hidden="1"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hidden="1"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hidden="1"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hidden="1"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hidden="1"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hidden="1"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hidden="1"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hidden="1"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hidden="1"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hidden="1"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hidden="1"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hidden="1"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hidden="1"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hidden="1"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hidden="1"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hidden="1"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hidden="1"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hidden="1"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hidden="1"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hidden="1"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hidden="1"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hidden="1"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hidden="1"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hidden="1"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hidden="1"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hidden="1"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hidden="1"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hidden="1"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hidden="1"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hidden="1"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hidden="1"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hidden="1"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hidden="1"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hidden="1"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hidden="1"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hidden="1"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hidden="1"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hidden="1"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hidden="1"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hidden="1"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hidden="1"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hidden="1"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hidden="1"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hidden="1"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hidden="1"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hidden="1"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hidden="1"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hidden="1"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hidden="1"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hidden="1"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hidden="1"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hidden="1"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hidden="1"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hidden="1"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hidden="1"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hidden="1"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hidden="1"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hidden="1"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hidden="1"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hidden="1"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hidden="1"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hidden="1"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hidden="1"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hidden="1"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hidden="1"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hidden="1"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hidden="1"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hidden="1"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hidden="1"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hidden="1"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hidden="1"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hidden="1"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hidden="1"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hidden="1"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hidden="1"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hidden="1"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hidden="1"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hidden="1"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hidden="1"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hidden="1"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hidden="1"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hidden="1"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hidden="1"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hidden="1"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hidden="1"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hidden="1"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hidden="1"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hidden="1"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hidden="1"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hidden="1"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hidden="1"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hidden="1"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hidden="1"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hidden="1"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hidden="1"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hidden="1"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hidden="1"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hidden="1"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hidden="1"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hidden="1"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hidden="1"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hidden="1"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hidden="1"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hidden="1"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hidden="1"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hidden="1"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hidden="1"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hidden="1"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hidden="1"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hidden="1"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hidden="1"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hidden="1"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hidden="1"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hidden="1"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hidden="1"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hidden="1"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hidden="1"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hidden="1"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hidden="1"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hidden="1"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hidden="1"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hidden="1"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hidden="1"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hidden="1"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hidden="1"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hidden="1"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hidden="1"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hidden="1"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hidden="1"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hidden="1"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hidden="1"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hidden="1"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hidden="1"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hidden="1"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hidden="1"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hidden="1"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hidden="1"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hidden="1"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hidden="1"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hidden="1"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hidden="1"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hidden="1"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hidden="1"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hidden="1"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hidden="1"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hidden="1"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hidden="1"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hidden="1"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hidden="1"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hidden="1"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hidden="1"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hidden="1"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hidden="1"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hidden="1"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hidden="1"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hidden="1"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hidden="1"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hidden="1"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hidden="1"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hidden="1"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hidden="1"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hidden="1"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hidden="1"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hidden="1"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hidden="1"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hidden="1"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hidden="1"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hidden="1"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hidden="1"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hidden="1"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hidden="1"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hidden="1"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hidden="1"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hidden="1"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hidden="1"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hidden="1"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hidden="1"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hidden="1"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hidden="1"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hidden="1"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hidden="1"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hidden="1"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hidden="1"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hidden="1"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hidden="1"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hidden="1"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hidden="1"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hidden="1"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hidden="1"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hidden="1"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hidden="1"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hidden="1"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hidden="1"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hidden="1"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hidden="1"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hidden="1"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hidden="1"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hidden="1"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hidden="1"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hidden="1"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hidden="1"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hidden="1"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hidden="1"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hidden="1"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hidden="1"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hidden="1"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hidden="1"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hidden="1"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hidden="1"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hidden="1"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hidden="1"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hidden="1"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hidden="1"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hidden="1"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hidden="1"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hidden="1"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hidden="1"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hidden="1"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hidden="1"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hidden="1"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hidden="1"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hidden="1"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hidden="1"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hidden="1"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hidden="1"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hidden="1"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hidden="1"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hidden="1"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hidden="1"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hidden="1"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hidden="1"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hidden="1"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hidden="1"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hidden="1"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hidden="1"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hidden="1"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hidden="1"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hidden="1"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hidden="1"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hidden="1"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hidden="1"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hidden="1"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hidden="1"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hidden="1"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hidden="1"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hidden="1"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hidden="1"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hidden="1"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hidden="1"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hidden="1"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hidden="1"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hidden="1"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hidden="1"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hidden="1"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hidden="1"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hidden="1"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hidden="1"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hidden="1"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hidden="1"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hidden="1"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hidden="1"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hidden="1"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hidden="1"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hidden="1"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hidden="1"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hidden="1"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hidden="1"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hidden="1"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hidden="1"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hidden="1"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hidden="1"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hidden="1"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hidden="1"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hidden="1"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hidden="1"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hidden="1"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hidden="1"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hidden="1"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hidden="1"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hidden="1"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hidden="1"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hidden="1"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hidden="1"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hidden="1"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hidden="1"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hidden="1"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hidden="1"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hidden="1"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hidden="1"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hidden="1"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hidden="1"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hidden="1"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hidden="1"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hidden="1"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hidden="1"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hidden="1"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hidden="1"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hidden="1"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hidden="1"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hidden="1"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hidden="1"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hidden="1"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hidden="1"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hidden="1"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hidden="1"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hidden="1"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hidden="1"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hidden="1"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hidden="1"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hidden="1"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hidden="1"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hidden="1"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hidden="1"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hidden="1"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hidden="1"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hidden="1"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hidden="1"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hidden="1"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hidden="1"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hidden="1"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hidden="1"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hidden="1"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hidden="1"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hidden="1"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hidden="1"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hidden="1"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hidden="1"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hidden="1"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hidden="1"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hidden="1"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hidden="1"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hidden="1"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hidden="1"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hidden="1"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hidden="1"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hidden="1"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hidden="1"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hidden="1"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hidden="1"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hidden="1"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hidden="1"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hidden="1"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hidden="1"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hidden="1"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hidden="1"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hidden="1"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hidden="1"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hidden="1"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hidden="1"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hidden="1"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hidden="1"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hidden="1"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hidden="1"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hidden="1"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hidden="1"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hidden="1"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hidden="1"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hidden="1"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hidden="1"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hidden="1"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hidden="1"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hidden="1"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hidden="1"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hidden="1"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hidden="1"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hidden="1"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hidden="1"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hidden="1"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hidden="1"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hidden="1"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hidden="1"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hidden="1"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hidden="1"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hidden="1"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hidden="1"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hidden="1"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hidden="1"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hidden="1"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hidden="1"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hidden="1"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hidden="1"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hidden="1"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hidden="1"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hidden="1"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hidden="1"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hidden="1"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hidden="1"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hidden="1"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hidden="1"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hidden="1"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hidden="1"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hidden="1"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hidden="1"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hidden="1"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hidden="1"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hidden="1"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hidden="1"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hidden="1"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hidden="1"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hidden="1"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hidden="1"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hidden="1"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hidden="1"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hidden="1"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hidden="1"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hidden="1"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hidden="1"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hidden="1"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hidden="1"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hidden="1"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hidden="1"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hidden="1"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hidden="1"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hidden="1"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hidden="1"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hidden="1"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hidden="1"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hidden="1"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hidden="1"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hidden="1"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hidden="1"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hidden="1"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hidden="1"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hidden="1"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hidden="1"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hidden="1"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hidden="1"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hidden="1"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hidden="1"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hidden="1"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hidden="1"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hidden="1"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hidden="1"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hidden="1"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hidden="1"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hidden="1"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hidden="1"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hidden="1"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hidden="1"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hidden="1"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hidden="1"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hidden="1"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hidden="1"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hidden="1"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hidden="1"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hidden="1"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hidden="1"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hidden="1"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hidden="1"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hidden="1"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hidden="1"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hidden="1"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hidden="1"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hidden="1"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hidden="1"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hidden="1"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hidden="1"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hidden="1"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hidden="1"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hidden="1"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hidden="1"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hidden="1"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hidden="1"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hidden="1"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hidden="1"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hidden="1"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hidden="1"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hidden="1"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hidden="1"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hidden="1"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hidden="1"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hidden="1"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hidden="1"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hidden="1"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hidden="1"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hidden="1"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hidden="1"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hidden="1"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hidden="1"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hidden="1"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hidden="1"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hidden="1"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hidden="1"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hidden="1"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hidden="1"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hidden="1"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hidden="1"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hidden="1"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hidden="1"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hidden="1"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hidden="1"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hidden="1"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hidden="1"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hidden="1"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hidden="1"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hidden="1"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hidden="1"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hidden="1"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hidden="1"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hidden="1"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hidden="1"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hidden="1"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hidden="1"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hidden="1"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hidden="1"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hidden="1"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hidden="1"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hidden="1"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hidden="1"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hidden="1"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hidden="1"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hidden="1"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hidden="1"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hidden="1"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hidden="1"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hidden="1"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hidden="1"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hidden="1"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hidden="1"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hidden="1"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hidden="1"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hidden="1"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hidden="1"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hidden="1"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hidden="1"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hidden="1"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hidden="1"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hidden="1"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hidden="1"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hidden="1"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hidden="1"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hidden="1"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hidden="1"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hidden="1"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hidden="1"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hidden="1"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hidden="1"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hidden="1"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hidden="1"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hidden="1"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hidden="1"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hidden="1"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hidden="1"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hidden="1"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hidden="1"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hidden="1"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hidden="1"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hidden="1"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hidden="1"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hidden="1"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hidden="1"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hidden="1"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hidden="1"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hidden="1"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hidden="1"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hidden="1"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hidden="1"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hidden="1"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hidden="1"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hidden="1"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hidden="1"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hidden="1"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hidden="1"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hidden="1"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hidden="1"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hidden="1"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hidden="1"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hidden="1"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hidden="1"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hidden="1"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hidden="1"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hidden="1"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hidden="1"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hidden="1"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hidden="1"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hidden="1"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hidden="1"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hidden="1"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hidden="1"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hidden="1"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hidden="1"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hidden="1"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hidden="1"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hidden="1"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hidden="1"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hidden="1"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hidden="1"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hidden="1"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hidden="1"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hidden="1"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hidden="1"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hidden="1"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hidden="1"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hidden="1"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hidden="1"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hidden="1"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hidden="1"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hidden="1"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hidden="1"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hidden="1"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hidden="1"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hidden="1"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hidden="1"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hidden="1"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hidden="1"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hidden="1"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hidden="1"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hidden="1"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hidden="1"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hidden="1"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hidden="1"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hidden="1"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hidden="1"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hidden="1"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hidden="1"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hidden="1"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hidden="1"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hidden="1"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hidden="1"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hidden="1"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hidden="1"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hidden="1"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hidden="1"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hidden="1"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hidden="1"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hidden="1"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hidden="1"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hidden="1"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hidden="1"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hidden="1"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hidden="1"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hidden="1"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hidden="1"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hidden="1"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hidden="1"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hidden="1"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hidden="1"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hidden="1"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hidden="1"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hidden="1"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hidden="1"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hidden="1"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hidden="1"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hidden="1"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hidden="1"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hidden="1"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hidden="1"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hidden="1"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hidden="1"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hidden="1"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hidden="1"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hidden="1"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hidden="1"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hidden="1"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hidden="1"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hidden="1"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hidden="1"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hidden="1"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hidden="1"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hidden="1"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hidden="1"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hidden="1"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hidden="1"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hidden="1"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hidden="1"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hidden="1"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hidden="1"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hidden="1"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hidden="1"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hidden="1"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hidden="1"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hidden="1"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hidden="1"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hidden="1"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hidden="1"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hidden="1"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hidden="1"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hidden="1"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hidden="1"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hidden="1"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hidden="1"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hidden="1"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hidden="1"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hidden="1"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hidden="1"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hidden="1"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hidden="1"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hidden="1"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hidden="1"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hidden="1"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hidden="1"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hidden="1"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hidden="1"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hidden="1"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hidden="1"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hidden="1"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hidden="1"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hidden="1"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hidden="1"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hidden="1"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hidden="1"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hidden="1"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hidden="1"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hidden="1"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hidden="1"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hidden="1"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hidden="1"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hidden="1"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hidden="1"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hidden="1"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hidden="1"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hidden="1"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hidden="1"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hidden="1"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hidden="1"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hidden="1"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hidden="1"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hidden="1"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hidden="1"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hidden="1"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hidden="1"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hidden="1"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hidden="1"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hidden="1"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hidden="1"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hidden="1"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hidden="1"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hidden="1"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hidden="1"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hidden="1"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hidden="1"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hidden="1"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hidden="1"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hidden="1"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hidden="1"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hidden="1"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hidden="1"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hidden="1"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hidden="1"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hidden="1"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hidden="1"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hidden="1"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hidden="1"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hidden="1"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hidden="1"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hidden="1"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hidden="1"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hidden="1"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hidden="1"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hidden="1"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hidden="1"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hidden="1"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hidden="1"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hidden="1"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hidden="1"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hidden="1"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hidden="1"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hidden="1"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hidden="1"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hidden="1"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hidden="1"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hidden="1"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hidden="1"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hidden="1"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hidden="1"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hidden="1"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hidden="1"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hidden="1"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hidden="1"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hidden="1"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hidden="1"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hidden="1"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hidden="1"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hidden="1"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hidden="1"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hidden="1"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hidden="1"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hidden="1"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hidden="1"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hidden="1"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hidden="1"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hidden="1"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hidden="1"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hidden="1"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hidden="1"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hidden="1"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hidden="1"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hidden="1"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hidden="1"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hidden="1"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hidden="1"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hidden="1"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hidden="1"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hidden="1"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hidden="1"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hidden="1"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hidden="1"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hidden="1"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hidden="1"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hidden="1"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hidden="1"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hidden="1"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hidden="1"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hidden="1"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hidden="1"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hidden="1"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hidden="1"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hidden="1"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hidden="1"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hidden="1"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hidden="1"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hidden="1"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hidden="1"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hidden="1"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hidden="1"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hidden="1"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hidden="1"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hidden="1"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hidden="1"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hidden="1"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hidden="1"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hidden="1"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hidden="1"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hidden="1"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hidden="1"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hidden="1"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hidden="1"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hidden="1"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hidden="1"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hidden="1"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hidden="1"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hidden="1"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hidden="1"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hidden="1"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hidden="1"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hidden="1"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hidden="1"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hidden="1"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hidden="1"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hidden="1"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hidden="1"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hidden="1"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hidden="1"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hidden="1"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hidden="1"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hidden="1"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hidden="1"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hidden="1"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hidden="1"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hidden="1"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hidden="1"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hidden="1"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hidden="1"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hidden="1"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hidden="1"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hidden="1"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hidden="1"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hidden="1"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hidden="1"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hidden="1"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hidden="1"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hidden="1"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hidden="1"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hidden="1"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hidden="1"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hidden="1"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hidden="1"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hidden="1"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hidden="1"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hidden="1"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hidden="1"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hidden="1"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hidden="1"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hidden="1"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hidden="1"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hidden="1"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hidden="1"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hidden="1"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hidden="1"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hidden="1"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hidden="1"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hidden="1"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hidden="1"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hidden="1"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hidden="1"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hidden="1"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hidden="1"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hidden="1"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hidden="1"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hidden="1"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hidden="1"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hidden="1"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hidden="1"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hidden="1"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hidden="1"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hidden="1"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hidden="1"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hidden="1"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hidden="1"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hidden="1"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hidden="1"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hidden="1"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hidden="1"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hidden="1"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hidden="1"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hidden="1"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hidden="1"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hidden="1"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hidden="1"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hidden="1"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hidden="1"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hidden="1"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hidden="1"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hidden="1"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hidden="1"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hidden="1"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hidden="1"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hidden="1"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hidden="1"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hidden="1"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hidden="1"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hidden="1"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hidden="1"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hidden="1"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hidden="1"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hidden="1"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hidden="1"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hidden="1"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hidden="1"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hidden="1"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hidden="1"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hidden="1"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hidden="1"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hidden="1"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hidden="1"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hidden="1"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hidden="1"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hidden="1"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hidden="1"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hidden="1"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hidden="1"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hidden="1"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hidden="1"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hidden="1"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hidden="1"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hidden="1"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hidden="1"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hidden="1"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hidden="1"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hidden="1"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hidden="1"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hidden="1"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hidden="1"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hidden="1"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hidden="1"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hidden="1"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hidden="1"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hidden="1"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hidden="1"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hidden="1"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hidden="1"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hidden="1"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hidden="1"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hidden="1"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hidden="1"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hidden="1"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hidden="1"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hidden="1"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hidden="1"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hidden="1"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hidden="1"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hidden="1"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hidden="1"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hidden="1"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hidden="1"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hidden="1"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hidden="1"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hidden="1"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hidden="1"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hidden="1"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hidden="1"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hidden="1"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hidden="1"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hidden="1"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hidden="1"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hidden="1"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hidden="1"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hidden="1"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hidden="1"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hidden="1"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hidden="1"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hidden="1"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hidden="1"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hidden="1"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hidden="1"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hidden="1"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hidden="1"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hidden="1"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hidden="1"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hidden="1"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hidden="1"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hidden="1"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hidden="1"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hidden="1"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hidden="1"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hidden="1"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hidden="1"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hidden="1"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hidden="1"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hidden="1"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hidden="1"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hidden="1"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hidden="1"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hidden="1"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hidden="1"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hidden="1"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hidden="1"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hidden="1"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hidden="1"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hidden="1"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hidden="1"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hidden="1"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hidden="1"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hidden="1"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hidden="1"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hidden="1"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hidden="1"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hidden="1"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hidden="1"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hidden="1"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hidden="1"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hidden="1"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hidden="1"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hidden="1"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hidden="1"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hidden="1"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hidden="1"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hidden="1"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hidden="1"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hidden="1"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hidden="1"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hidden="1"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hidden="1"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hidden="1"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hidden="1"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hidden="1"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hidden="1"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hidden="1"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hidden="1"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hidden="1"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hidden="1"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hidden="1"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hidden="1"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hidden="1"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hidden="1"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hidden="1"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hidden="1"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hidden="1"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hidden="1"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hidden="1"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hidden="1"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hidden="1"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hidden="1"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hidden="1"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hidden="1"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hidden="1"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hidden="1"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hidden="1"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hidden="1"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hidden="1"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hidden="1"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hidden="1"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hidden="1"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hidden="1"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hidden="1"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hidden="1"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hidden="1"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hidden="1"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hidden="1"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hidden="1"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hidden="1"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hidden="1"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hidden="1"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hidden="1"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hidden="1"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hidden="1"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hidden="1"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hidden="1"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hidden="1"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hidden="1"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hidden="1"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hidden="1"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hidden="1"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hidden="1"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hidden="1"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hidden="1"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hidden="1"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hidden="1"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hidden="1"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hidden="1"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hidden="1"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hidden="1"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hidden="1"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hidden="1"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hidden="1"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hidden="1"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hidden="1"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hidden="1"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hidden="1"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hidden="1"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hidden="1"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hidden="1"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hidden="1"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hidden="1"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hidden="1"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hidden="1"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hidden="1"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hidden="1"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hidden="1"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hidden="1"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hidden="1"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hidden="1"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hidden="1"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hidden="1"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hidden="1"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hidden="1"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hidden="1"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hidden="1"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hidden="1"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hidden="1"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hidden="1"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hidden="1"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hidden="1"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hidden="1"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hidden="1"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hidden="1"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hidden="1"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hidden="1"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hidden="1"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hidden="1"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hidden="1"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hidden="1"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hidden="1"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hidden="1"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hidden="1"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hidden="1"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hidden="1"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hidden="1"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hidden="1"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hidden="1"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hidden="1"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hidden="1"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hidden="1"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hidden="1"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hidden="1"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hidden="1"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hidden="1"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hidden="1"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hidden="1"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hidden="1"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hidden="1"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hidden="1"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hidden="1"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hidden="1"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hidden="1"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hidden="1"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hidden="1"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hidden="1"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hidden="1"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hidden="1"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hidden="1"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hidden="1"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hidden="1"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hidden="1"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hidden="1"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hidden="1"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hidden="1"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hidden="1"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hidden="1"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hidden="1"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hidden="1"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hidden="1"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hidden="1"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hidden="1"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hidden="1"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hidden="1"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hidden="1"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hidden="1"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hidden="1"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hidden="1"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hidden="1"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hidden="1"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hidden="1"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hidden="1"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hidden="1"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hidden="1"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hidden="1"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hidden="1"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hidden="1"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hidden="1"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hidden="1"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hidden="1"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hidden="1"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hidden="1"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hidden="1"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hidden="1"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hidden="1"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hidden="1"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hidden="1"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hidden="1"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hidden="1"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hidden="1"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hidden="1"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hidden="1"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hidden="1"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hidden="1"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hidden="1"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hidden="1"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hidden="1"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hidden="1"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hidden="1"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hidden="1"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hidden="1"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hidden="1"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hidden="1"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hidden="1"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hidden="1"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hidden="1"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hidden="1"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hidden="1"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hidden="1"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hidden="1"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hidden="1"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hidden="1"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hidden="1"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hidden="1"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hidden="1"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hidden="1"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hidden="1"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hidden="1"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hidden="1"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hidden="1"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hidden="1"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hidden="1"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hidden="1"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hidden="1"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hidden="1"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hidden="1"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hidden="1"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hidden="1"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hidden="1"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hidden="1"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hidden="1"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hidden="1"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hidden="1"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hidden="1"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hidden="1"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hidden="1"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hidden="1"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hidden="1"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hidden="1"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hidden="1"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hidden="1"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hidden="1"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hidden="1"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hidden="1"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hidden="1"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hidden="1"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hidden="1"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hidden="1"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hidden="1"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hidden="1"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hidden="1"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hidden="1"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hidden="1"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hidden="1"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hidden="1"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hidden="1"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hidden="1"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hidden="1"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hidden="1"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hidden="1"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hidden="1"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hidden="1"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hidden="1"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hidden="1"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hidden="1"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hidden="1"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hidden="1"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hidden="1"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hidden="1"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hidden="1"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hidden="1"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hidden="1"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hidden="1"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hidden="1"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hidden="1"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hidden="1"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hidden="1"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hidden="1"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hidden="1"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hidden="1"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hidden="1"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hidden="1"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hidden="1"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hidden="1"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hidden="1"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hidden="1"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hidden="1"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hidden="1"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hidden="1"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hidden="1"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hidden="1"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hidden="1"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hidden="1"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hidden="1"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hidden="1"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hidden="1"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hidden="1"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hidden="1"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hidden="1"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hidden="1"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hidden="1"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hidden="1"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hidden="1"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hidden="1"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hidden="1"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hidden="1"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hidden="1"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hidden="1"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hidden="1"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hidden="1"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hidden="1"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hidden="1"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hidden="1"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hidden="1"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hidden="1"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hidden="1"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hidden="1"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hidden="1"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hidden="1"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hidden="1"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hidden="1"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hidden="1"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hidden="1"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hidden="1"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hidden="1"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hidden="1"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hidden="1"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hidden="1"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hidden="1"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hidden="1"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hidden="1"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hidden="1"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hidden="1"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hidden="1"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hidden="1"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hidden="1"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hidden="1"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hidden="1"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hidden="1"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hidden="1"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hidden="1"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hidden="1"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hidden="1"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hidden="1"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hidden="1"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hidden="1"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hidden="1"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hidden="1"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hidden="1"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hidden="1"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hidden="1"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hidden="1"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hidden="1"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hidden="1"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hidden="1"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hidden="1"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hidden="1"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hidden="1"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hidden="1"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hidden="1"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hidden="1"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hidden="1"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hidden="1"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hidden="1"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hidden="1"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hidden="1"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hidden="1"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hidden="1"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hidden="1"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hidden="1"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hidden="1"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hidden="1"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hidden="1"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hidden="1"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hidden="1"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hidden="1"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hidden="1"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hidden="1"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hidden="1"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hidden="1"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hidden="1"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hidden="1"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hidden="1"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hidden="1"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hidden="1"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hidden="1"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hidden="1"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hidden="1"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hidden="1"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hidden="1"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hidden="1"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hidden="1"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hidden="1"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hidden="1"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hidden="1"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hidden="1"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hidden="1"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hidden="1"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hidden="1"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hidden="1"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hidden="1"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hidden="1"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hidden="1"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hidden="1"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hidden="1"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hidden="1"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hidden="1"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hidden="1"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hidden="1"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hidden="1"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hidden="1"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hidden="1"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hidden="1"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hidden="1"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hidden="1"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hidden="1"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hidden="1"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hidden="1"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hidden="1"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hidden="1"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hidden="1"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hidden="1"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hidden="1"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hidden="1"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hidden="1"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hidden="1"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hidden="1"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hidden="1"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hidden="1"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hidden="1"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hidden="1"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hidden="1"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hidden="1"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hidden="1"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hidden="1"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hidden="1"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hidden="1"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hidden="1"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hidden="1"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hidden="1"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hidden="1"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hidden="1"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hidden="1"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hidden="1"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hidden="1"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hidden="1"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hidden="1"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hidden="1"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hidden="1"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hidden="1"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hidden="1"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hidden="1"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hidden="1"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hidden="1"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hidden="1"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hidden="1"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hidden="1"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hidden="1"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hidden="1"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hidden="1"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hidden="1"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hidden="1"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hidden="1"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hidden="1"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hidden="1"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hidden="1"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hidden="1"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hidden="1"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hidden="1"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hidden="1"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hidden="1"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hidden="1"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hidden="1"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hidden="1"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hidden="1"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hidden="1"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hidden="1"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hidden="1"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hidden="1"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hidden="1"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hidden="1"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hidden="1"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hidden="1"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hidden="1"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hidden="1"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hidden="1"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hidden="1"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hidden="1"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hidden="1"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hidden="1"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hidden="1"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hidden="1"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hidden="1"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hidden="1"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hidden="1"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hidden="1"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hidden="1"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hidden="1"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hidden="1"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hidden="1"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hidden="1"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hidden="1"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hidden="1"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hidden="1"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hidden="1"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hidden="1"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hidden="1"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hidden="1"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hidden="1"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hidden="1"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hidden="1"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hidden="1"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hidden="1"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hidden="1"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hidden="1"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hidden="1"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hidden="1"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hidden="1"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hidden="1"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hidden="1"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hidden="1"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hidden="1"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hidden="1"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hidden="1"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hidden="1"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hidden="1"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hidden="1"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hidden="1"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hidden="1"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hidden="1"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hidden="1"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hidden="1"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hidden="1"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hidden="1"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hidden="1"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hidden="1"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hidden="1"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hidden="1"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hidden="1"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hidden="1"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hidden="1"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hidden="1"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hidden="1"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hidden="1"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hidden="1"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hidden="1"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hidden="1"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hidden="1"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hidden="1"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hidden="1"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hidden="1"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hidden="1"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hidden="1"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hidden="1"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hidden="1"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hidden="1"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hidden="1"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hidden="1"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hidden="1"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hidden="1"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hidden="1"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hidden="1"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hidden="1"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hidden="1"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hidden="1"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hidden="1"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hidden="1"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hidden="1"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hidden="1"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hidden="1"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hidden="1"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hidden="1"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hidden="1"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hidden="1"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hidden="1"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hidden="1"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hidden="1"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hidden="1"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hidden="1"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hidden="1"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hidden="1"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hidden="1"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hidden="1"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hidden="1"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hidden="1"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hidden="1"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hidden="1"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hidden="1"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hidden="1"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hidden="1"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hidden="1"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hidden="1"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hidden="1"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hidden="1"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hidden="1"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hidden="1"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hidden="1"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hidden="1"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hidden="1"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hidden="1"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hidden="1"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hidden="1"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hidden="1"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hidden="1"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hidden="1"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hidden="1"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hidden="1"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hidden="1"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hidden="1"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hidden="1"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hidden="1"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hidden="1"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hidden="1"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hidden="1"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hidden="1"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hidden="1"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hidden="1"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hidden="1"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hidden="1"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hidden="1"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hidden="1"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hidden="1"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hidden="1"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hidden="1"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hidden="1"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hidden="1"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hidden="1"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hidden="1"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hidden="1"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hidden="1"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hidden="1"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hidden="1"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hidden="1"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hidden="1"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hidden="1"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hidden="1"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hidden="1"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hidden="1"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hidden="1"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hidden="1"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hidden="1"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hidden="1"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hidden="1"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hidden="1"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hidden="1"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hidden="1"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hidden="1"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hidden="1"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hidden="1"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hidden="1"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hidden="1"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hidden="1"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hidden="1"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hidden="1"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hidden="1"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hidden="1"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hidden="1"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hidden="1"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hidden="1"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hidden="1"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hidden="1"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hidden="1"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hidden="1"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hidden="1"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hidden="1"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hidden="1"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hidden="1"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hidden="1"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hidden="1"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hidden="1"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hidden="1"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hidden="1"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hidden="1"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hidden="1"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hidden="1"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hidden="1"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hidden="1"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hidden="1"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hidden="1"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hidden="1"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hidden="1"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hidden="1"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hidden="1"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hidden="1"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hidden="1"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hidden="1"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hidden="1"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hidden="1"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hidden="1"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hidden="1"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hidden="1"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hidden="1"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hidden="1"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hidden="1"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hidden="1"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hidden="1"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hidden="1"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hidden="1"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hidden="1"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hidden="1"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hidden="1"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hidden="1"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hidden="1"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hidden="1"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hidden="1"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hidden="1"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hidden="1"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hidden="1"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hidden="1"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hidden="1"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hidden="1"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hidden="1"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hidden="1"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hidden="1"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hidden="1"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hidden="1"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hidden="1"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hidden="1"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hidden="1"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hidden="1"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hidden="1"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hidden="1"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hidden="1"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hidden="1"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hidden="1"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hidden="1"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hidden="1"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hidden="1"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hidden="1"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hidden="1"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hidden="1"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hidden="1"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hidden="1"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hidden="1"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hidden="1"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hidden="1"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hidden="1"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hidden="1"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hidden="1"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hidden="1"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hidden="1"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hidden="1"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hidden="1"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hidden="1"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hidden="1"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hidden="1"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hidden="1"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hidden="1"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hidden="1"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hidden="1"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hidden="1"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hidden="1"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hidden="1"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hidden="1"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hidden="1"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hidden="1"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hidden="1"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hidden="1"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hidden="1"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hidden="1"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hidden="1"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hidden="1"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hidden="1"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hidden="1"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hidden="1"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hidden="1"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hidden="1"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hidden="1"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hidden="1"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hidden="1"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hidden="1"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hidden="1"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hidden="1"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hidden="1"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hidden="1"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hidden="1"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hidden="1"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hidden="1"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hidden="1"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hidden="1"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hidden="1"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hidden="1"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hidden="1"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hidden="1"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hidden="1"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hidden="1"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hidden="1"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hidden="1"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hidden="1"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hidden="1"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hidden="1"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hidden="1"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hidden="1"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hidden="1"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hidden="1"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hidden="1"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hidden="1"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hidden="1"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hidden="1"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hidden="1"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hidden="1"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hidden="1"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hidden="1"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hidden="1"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hidden="1"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hidden="1"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hidden="1"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hidden="1"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hidden="1"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hidden="1"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hidden="1"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hidden="1"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hidden="1"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hidden="1"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hidden="1"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hidden="1"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hidden="1"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hidden="1"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hidden="1"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hidden="1"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hidden="1"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hidden="1"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hidden="1"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hidden="1"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hidden="1"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hidden="1"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hidden="1"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hidden="1"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hidden="1"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hidden="1"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hidden="1"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hidden="1"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hidden="1"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hidden="1"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hidden="1"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hidden="1"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hidden="1"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hidden="1"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hidden="1"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hidden="1"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hidden="1"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hidden="1"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hidden="1"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hidden="1"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hidden="1"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hidden="1"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hidden="1"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hidden="1"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hidden="1"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hidden="1"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hidden="1"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hidden="1"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hidden="1"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hidden="1"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hidden="1"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hidden="1"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hidden="1"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hidden="1"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hidden="1"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hidden="1"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hidden="1"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hidden="1"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hidden="1"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hidden="1"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hidden="1"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hidden="1"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hidden="1"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hidden="1"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hidden="1"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hidden="1"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hidden="1"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hidden="1"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hidden="1"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hidden="1"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hidden="1"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hidden="1"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hidden="1"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hidden="1"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hidden="1"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hidden="1"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hidden="1"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hidden="1"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hidden="1"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hidden="1"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hidden="1"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hidden="1"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hidden="1"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hidden="1"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hidden="1"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hidden="1"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hidden="1"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hidden="1"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hidden="1"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hidden="1"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hidden="1"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hidden="1"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hidden="1"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hidden="1"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hidden="1"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hidden="1"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hidden="1"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hidden="1"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hidden="1"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hidden="1"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hidden="1"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hidden="1"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hidden="1"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hidden="1"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hidden="1"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hidden="1"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hidden="1"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hidden="1"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hidden="1"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hidden="1"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hidden="1"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hidden="1"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hidden="1"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hidden="1"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hidden="1"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hidden="1"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hidden="1"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hidden="1"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hidden="1"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hidden="1"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hidden="1"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hidden="1"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hidden="1"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hidden="1"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hidden="1"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hidden="1"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hidden="1"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hidden="1"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hidden="1"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hidden="1"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hidden="1"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hidden="1"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hidden="1"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hidden="1"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hidden="1"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hidden="1"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hidden="1"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hidden="1"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hidden="1"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hidden="1"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hidden="1"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hidden="1"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hidden="1"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hidden="1"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hidden="1"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hidden="1"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hidden="1"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hidden="1"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hidden="1"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hidden="1"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hidden="1"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hidden="1"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hidden="1"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hidden="1"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hidden="1"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hidden="1"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hidden="1"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hidden="1"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hidden="1"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hidden="1"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hidden="1"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hidden="1"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hidden="1"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hidden="1"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hidden="1"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hidden="1"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hidden="1"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hidden="1"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hidden="1"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hidden="1"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hidden="1"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hidden="1"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hidden="1"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hidden="1"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hidden="1"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hidden="1"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hidden="1"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hidden="1"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hidden="1"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hidden="1"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hidden="1"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hidden="1"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hidden="1"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hidden="1"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hidden="1"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hidden="1"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hidden="1"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hidden="1"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hidden="1"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hidden="1"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hidden="1"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hidden="1"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hidden="1"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hidden="1"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hidden="1"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hidden="1"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hidden="1"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hidden="1"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hidden="1"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hidden="1"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hidden="1"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hidden="1"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hidden="1"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hidden="1"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hidden="1"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hidden="1"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hidden="1"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hidden="1"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hidden="1"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hidden="1"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hidden="1"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hidden="1"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hidden="1"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hidden="1"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hidden="1"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hidden="1"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hidden="1"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hidden="1"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hidden="1"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hidden="1"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hidden="1"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hidden="1"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hidden="1"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hidden="1"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hidden="1"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hidden="1"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hidden="1"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hidden="1"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hidden="1"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hidden="1"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hidden="1"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hidden="1"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hidden="1"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hidden="1"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hidden="1"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hidden="1"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hidden="1"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hidden="1"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hidden="1"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hidden="1"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hidden="1"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hidden="1"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hidden="1"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hidden="1"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hidden="1"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hidden="1"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hidden="1"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hidden="1"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hidden="1"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hidden="1"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hidden="1"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hidden="1"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hidden="1"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hidden="1"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hidden="1"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hidden="1"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hidden="1"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hidden="1"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hidden="1"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hidden="1"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hidden="1"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hidden="1"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hidden="1"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hidden="1"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hidden="1"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hidden="1"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hidden="1"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hidden="1"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hidden="1"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hidden="1"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hidden="1"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hidden="1"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hidden="1"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hidden="1"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hidden="1"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hidden="1"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hidden="1"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hidden="1"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hidden="1"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hidden="1"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hidden="1"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hidden="1"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hidden="1"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hidden="1"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hidden="1"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hidden="1"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hidden="1"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hidden="1"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hidden="1"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hidden="1"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hidden="1"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hidden="1"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hidden="1"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hidden="1"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hidden="1"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hidden="1"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hidden="1"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hidden="1"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hidden="1"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hidden="1"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hidden="1"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hidden="1"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hidden="1"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hidden="1"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hidden="1"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hidden="1"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hidden="1"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hidden="1"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hidden="1"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hidden="1"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hidden="1"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hidden="1"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hidden="1"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hidden="1"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hidden="1"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hidden="1"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hidden="1"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hidden="1"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hidden="1"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hidden="1"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hidden="1"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hidden="1"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hidden="1"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hidden="1"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hidden="1"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hidden="1"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hidden="1"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hidden="1"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hidden="1"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hidden="1"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hidden="1"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hidden="1"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hidden="1"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hidden="1"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hidden="1"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hidden="1"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hidden="1"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hidden="1"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hidden="1"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hidden="1"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hidden="1"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hidden="1"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hidden="1"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hidden="1"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hidden="1"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hidden="1"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hidden="1"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hidden="1"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hidden="1"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hidden="1"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hidden="1"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hidden="1"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hidden="1"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hidden="1"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hidden="1"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hidden="1"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hidden="1"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hidden="1"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hidden="1"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hidden="1"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hidden="1"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hidden="1"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hidden="1"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hidden="1"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hidden="1"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hidden="1"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hidden="1"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hidden="1"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hidden="1"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hidden="1"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hidden="1"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hidden="1"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hidden="1"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hidden="1"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hidden="1"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hidden="1"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hidden="1"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hidden="1"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hidden="1"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hidden="1"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hidden="1"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hidden="1"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hidden="1"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hidden="1"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hidden="1"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hidden="1"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hidden="1"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hidden="1"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hidden="1"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hidden="1"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hidden="1"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hidden="1"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hidden="1"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hidden="1"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hidden="1"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hidden="1"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hidden="1"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hidden="1"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hidden="1"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hidden="1"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hidden="1"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hidden="1"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hidden="1"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hidden="1"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hidden="1"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hidden="1"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hidden="1"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hidden="1"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hidden="1"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hidden="1"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hidden="1"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hidden="1"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hidden="1"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hidden="1"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hidden="1"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hidden="1"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hidden="1"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hidden="1"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hidden="1"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hidden="1"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hidden="1"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hidden="1"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hidden="1"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hidden="1"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hidden="1"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hidden="1"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hidden="1"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hidden="1"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hidden="1"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hidden="1"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hidden="1"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hidden="1"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hidden="1"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hidden="1"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hidden="1"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hidden="1"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hidden="1"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hidden="1"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hidden="1"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hidden="1"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hidden="1"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hidden="1"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hidden="1"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hidden="1"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hidden="1"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hidden="1"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hidden="1"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hidden="1"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hidden="1"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hidden="1"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hidden="1"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hidden="1"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hidden="1"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hidden="1"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hidden="1"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hidden="1"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hidden="1"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hidden="1"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hidden="1"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hidden="1"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hidden="1"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hidden="1"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hidden="1"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hidden="1"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hidden="1"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hidden="1"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hidden="1"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hidden="1"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hidden="1"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hidden="1"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hidden="1"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hidden="1"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hidden="1"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hidden="1"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hidden="1"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hidden="1"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hidden="1"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hidden="1"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hidden="1"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hidden="1"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hidden="1"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hidden="1"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hidden="1"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hidden="1"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hidden="1"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hidden="1"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hidden="1"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hidden="1"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hidden="1"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hidden="1"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hidden="1"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hidden="1"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hidden="1"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hidden="1"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hidden="1"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hidden="1"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hidden="1"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hidden="1"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hidden="1"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hidden="1"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hidden="1"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hidden="1"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hidden="1"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hidden="1"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hidden="1"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hidden="1"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hidden="1"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hidden="1"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hidden="1"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hidden="1"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hidden="1"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hidden="1"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hidden="1"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hidden="1"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hidden="1"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hidden="1"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hidden="1"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hidden="1"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hidden="1"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hidden="1"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hidden="1"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hidden="1"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hidden="1"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hidden="1"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hidden="1"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hidden="1"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hidden="1"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hidden="1"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hidden="1"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hidden="1"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hidden="1"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hidden="1"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hidden="1"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hidden="1"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hidden="1"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hidden="1"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hidden="1"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hidden="1"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hidden="1"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hidden="1"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hidden="1"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hidden="1"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hidden="1"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hidden="1"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hidden="1"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hidden="1"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hidden="1"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hidden="1"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hidden="1"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hidden="1"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hidden="1"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hidden="1"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hidden="1"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hidden="1"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hidden="1"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hidden="1"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hidden="1"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hidden="1"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hidden="1"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hidden="1"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hidden="1"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hidden="1"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hidden="1"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hidden="1"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hidden="1"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hidden="1"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hidden="1"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hidden="1"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hidden="1"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hidden="1"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hidden="1"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hidden="1"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hidden="1"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hidden="1"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hidden="1"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hidden="1"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hidden="1"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hidden="1"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hidden="1"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hidden="1"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hidden="1"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hidden="1"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hidden="1"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hidden="1"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hidden="1"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hidden="1"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hidden="1"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hidden="1"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hidden="1"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hidden="1"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hidden="1"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hidden="1"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hidden="1"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hidden="1"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hidden="1"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hidden="1"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hidden="1"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hidden="1"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hidden="1"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hidden="1"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hidden="1"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hidden="1"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hidden="1"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hidden="1"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hidden="1"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hidden="1"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hidden="1"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hidden="1"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hidden="1"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hidden="1"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hidden="1"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hidden="1"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hidden="1"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hidden="1"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hidden="1"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hidden="1"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hidden="1"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hidden="1"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hidden="1"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hidden="1"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hidden="1"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hidden="1"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hidden="1"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hidden="1"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hidden="1"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hidden="1"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hidden="1"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hidden="1"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hidden="1"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hidden="1"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hidden="1"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hidden="1"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hidden="1"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hidden="1"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hidden="1"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hidden="1"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hidden="1"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hidden="1"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hidden="1"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hidden="1"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hidden="1"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hidden="1"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hidden="1"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hidden="1"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hidden="1"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hidden="1"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hidden="1"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hidden="1"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hidden="1"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hidden="1"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hidden="1"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hidden="1"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hidden="1"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hidden="1"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hidden="1"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hidden="1"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hidden="1"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hidden="1"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hidden="1"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hidden="1"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hidden="1"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hidden="1"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hidden="1"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hidden="1"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hidden="1"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hidden="1"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hidden="1"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hidden="1"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hidden="1"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hidden="1"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hidden="1"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hidden="1"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hidden="1"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hidden="1"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hidden="1"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hidden="1"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hidden="1"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hidden="1"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hidden="1"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hidden="1"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hidden="1"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hidden="1"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hidden="1"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hidden="1"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hidden="1"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hidden="1"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hidden="1"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hidden="1"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hidden="1"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hidden="1"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hidden="1"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hidden="1"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hidden="1"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hidden="1"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hidden="1"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hidden="1"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hidden="1"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hidden="1"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hidden="1"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hidden="1"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hidden="1"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hidden="1"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hidden="1"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hidden="1"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hidden="1"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hidden="1"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hidden="1"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hidden="1"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hidden="1"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hidden="1"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hidden="1"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hidden="1"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hidden="1"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hidden="1"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hidden="1"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hidden="1"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hidden="1"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hidden="1"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hidden="1"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hidden="1"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hidden="1"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hidden="1"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hidden="1"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hidden="1"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hidden="1"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hidden="1"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hidden="1"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hidden="1"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hidden="1"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hidden="1"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hidden="1"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hidden="1"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hidden="1"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hidden="1"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hidden="1"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hidden="1"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hidden="1"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hidden="1"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hidden="1"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hidden="1"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hidden="1"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hidden="1"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hidden="1"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hidden="1"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hidden="1"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hidden="1"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hidden="1"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hidden="1"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hidden="1"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hidden="1"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hidden="1"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hidden="1"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hidden="1"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hidden="1"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hidden="1"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hidden="1"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hidden="1"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hidden="1"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hidden="1"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hidden="1"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hidden="1"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hidden="1"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hidden="1"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hidden="1"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hidden="1"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hidden="1"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hidden="1"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hidden="1"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hidden="1"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hidden="1"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hidden="1"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hidden="1"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hidden="1"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hidden="1"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hidden="1"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hidden="1"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hidden="1"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hidden="1"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hidden="1"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hidden="1"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hidden="1"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hidden="1"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hidden="1"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hidden="1"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hidden="1"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hidden="1"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hidden="1"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hidden="1"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hidden="1"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hidden="1"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hidden="1"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hidden="1"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hidden="1"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hidden="1"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hidden="1"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hidden="1"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hidden="1"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hidden="1"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hidden="1"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hidden="1"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hidden="1"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hidden="1"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hidden="1"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hidden="1"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hidden="1"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hidden="1"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hidden="1"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hidden="1"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hidden="1"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hidden="1"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hidden="1"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hidden="1"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hidden="1"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hidden="1"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hidden="1"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hidden="1"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hidden="1"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hidden="1"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hidden="1"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hidden="1"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hidden="1"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hidden="1"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hidden="1"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hidden="1"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hidden="1"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hidden="1"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hidden="1"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hidden="1"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hidden="1"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hidden="1"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hidden="1"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hidden="1"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hidden="1"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hidden="1"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hidden="1"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hidden="1"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hidden="1"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hidden="1"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hidden="1"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hidden="1"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hidden="1"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hidden="1"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hidden="1"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hidden="1"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hidden="1"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hidden="1"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hidden="1"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hidden="1"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hidden="1"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hidden="1"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hidden="1"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hidden="1"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hidden="1"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hidden="1"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hidden="1"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hidden="1"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hidden="1"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hidden="1"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hidden="1"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hidden="1"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hidden="1"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hidden="1"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hidden="1"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hidden="1"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hidden="1"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hidden="1"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hidden="1"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hidden="1"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hidden="1"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hidden="1"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hidden="1"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hidden="1"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hidden="1"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hidden="1"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hidden="1"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hidden="1"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hidden="1"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hidden="1"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hidden="1"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hidden="1"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hidden="1"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hidden="1"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hidden="1"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hidden="1"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hidden="1"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hidden="1"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hidden="1"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hidden="1"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hidden="1"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hidden="1"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hidden="1"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hidden="1"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hidden="1"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hidden="1"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hidden="1"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hidden="1"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hidden="1"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hidden="1"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hidden="1"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hidden="1"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hidden="1"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hidden="1"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hidden="1"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hidden="1"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hidden="1"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hidden="1"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hidden="1"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hidden="1"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hidden="1"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hidden="1"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hidden="1"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hidden="1"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hidden="1"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hidden="1"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hidden="1"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hidden="1"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hidden="1"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hidden="1"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hidden="1"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hidden="1"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hidden="1"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hidden="1"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hidden="1"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hidden="1"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hidden="1"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hidden="1"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hidden="1"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hidden="1"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hidden="1"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hidden="1"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hidden="1"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hidden="1"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hidden="1"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hidden="1"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hidden="1"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hidden="1"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hidden="1"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hidden="1"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hidden="1"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hidden="1"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hidden="1"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hidden="1"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hidden="1"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hidden="1"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hidden="1"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hidden="1"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hidden="1"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hidden="1"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hidden="1"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hidden="1"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hidden="1"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hidden="1"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hidden="1"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hidden="1"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hidden="1"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hidden="1"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hidden="1"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hidden="1"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hidden="1"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hidden="1"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hidden="1"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hidden="1"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hidden="1"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hidden="1"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hidden="1"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hidden="1"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hidden="1"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hidden="1"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hidden="1"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hidden="1"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hidden="1"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hidden="1"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hidden="1"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hidden="1"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hidden="1"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hidden="1"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hidden="1"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hidden="1"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hidden="1"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hidden="1"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hidden="1"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hidden="1"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hidden="1"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hidden="1"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hidden="1"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hidden="1"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hidden="1"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hidden="1"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hidden="1"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hidden="1"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hidden="1"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hidden="1"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hidden="1"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hidden="1"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hidden="1"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hidden="1"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hidden="1"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hidden="1"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hidden="1"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hidden="1"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hidden="1"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hidden="1"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hidden="1"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hidden="1"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hidden="1"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hidden="1"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hidden="1"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hidden="1"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hidden="1"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hidden="1"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hidden="1"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hidden="1"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hidden="1"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hidden="1"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hidden="1"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hidden="1"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hidden="1"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hidden="1"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hidden="1"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hidden="1"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hidden="1"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hidden="1"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hidden="1"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hidden="1"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hidden="1"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hidden="1"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hidden="1"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hidden="1"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hidden="1"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hidden="1"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hidden="1"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hidden="1"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hidden="1"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hidden="1"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hidden="1"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hidden="1"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hidden="1"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hidden="1"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hidden="1"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hidden="1"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hidden="1"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hidden="1"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hidden="1"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hidden="1"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hidden="1"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hidden="1"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hidden="1"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hidden="1"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hidden="1"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hidden="1"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hidden="1"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hidden="1"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hidden="1"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hidden="1"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hidden="1"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hidden="1"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hidden="1"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hidden="1"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hidden="1"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hidden="1"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hidden="1"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hidden="1"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hidden="1"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hidden="1"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hidden="1"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hidden="1"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hidden="1"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hidden="1"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hidden="1"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hidden="1"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hidden="1"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hidden="1"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hidden="1"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hidden="1"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hidden="1"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hidden="1"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hidden="1"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hidden="1"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hidden="1"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hidden="1"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hidden="1"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hidden="1"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hidden="1"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hidden="1"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hidden="1"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hidden="1"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hidden="1"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hidden="1"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hidden="1"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hidden="1"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hidden="1"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hidden="1"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hidden="1"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hidden="1"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hidden="1"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hidden="1"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hidden="1"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hidden="1"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hidden="1"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hidden="1"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hidden="1"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hidden="1"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hidden="1"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hidden="1"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hidden="1"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hidden="1"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hidden="1"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hidden="1"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hidden="1"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hidden="1"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hidden="1"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hidden="1"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hidden="1"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hidden="1"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hidden="1"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hidden="1"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hidden="1"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hidden="1"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hidden="1"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hidden="1"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hidden="1"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hidden="1"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hidden="1"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hidden="1"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hidden="1"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hidden="1"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hidden="1"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hidden="1"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hidden="1"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hidden="1"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hidden="1"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hidden="1"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hidden="1"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hidden="1"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hidden="1"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hidden="1"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hidden="1"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hidden="1"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hidden="1"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hidden="1"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hidden="1"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hidden="1"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hidden="1"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hidden="1"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hidden="1"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hidden="1"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hidden="1"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hidden="1"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hidden="1"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hidden="1"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hidden="1"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hidden="1"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hidden="1"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hidden="1"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hidden="1"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hidden="1"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hidden="1"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hidden="1"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hidden="1"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hidden="1"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hidden="1"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hidden="1"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hidden="1"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hidden="1"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hidden="1"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hidden="1"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hidden="1"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hidden="1"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hidden="1"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hidden="1"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hidden="1"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hidden="1"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hidden="1"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hidden="1"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hidden="1"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hidden="1"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hidden="1"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hidden="1"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hidden="1"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hidden="1"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hidden="1"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hidden="1"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hidden="1"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hidden="1"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hidden="1"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hidden="1"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hidden="1"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hidden="1"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hidden="1"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hidden="1"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hidden="1"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hidden="1"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hidden="1"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hidden="1"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hidden="1"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hidden="1"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hidden="1"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hidden="1"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hidden="1"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hidden="1"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hidden="1"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hidden="1"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hidden="1"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hidden="1"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hidden="1"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hidden="1"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hidden="1"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hidden="1"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hidden="1"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hidden="1"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hidden="1"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hidden="1"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hidden="1"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hidden="1"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hidden="1"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hidden="1"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hidden="1"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hidden="1"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hidden="1"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hidden="1"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hidden="1"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hidden="1"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hidden="1"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hidden="1"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hidden="1"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hidden="1"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hidden="1"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hidden="1"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hidden="1"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hidden="1"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hidden="1"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hidden="1"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hidden="1"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hidden="1"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hidden="1"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hidden="1"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hidden="1"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hidden="1"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hidden="1"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hidden="1"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hidden="1"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hidden="1"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hidden="1"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hidden="1"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hidden="1"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hidden="1"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hidden="1"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hidden="1"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hidden="1"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hidden="1"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hidden="1"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hidden="1"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hidden="1"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hidden="1"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hidden="1"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hidden="1"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hidden="1"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hidden="1"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hidden="1"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hidden="1"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hidden="1"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hidden="1"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hidden="1"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hidden="1"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hidden="1"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hidden="1"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hidden="1"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hidden="1"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hidden="1"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hidden="1"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hidden="1"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hidden="1"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hidden="1"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hidden="1"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hidden="1"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hidden="1"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hidden="1"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hidden="1"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hidden="1"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hidden="1"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hidden="1"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hidden="1"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hidden="1"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hidden="1"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hidden="1"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hidden="1"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hidden="1"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hidden="1"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hidden="1"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hidden="1"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hidden="1"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hidden="1"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hidden="1"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hidden="1"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hidden="1"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hidden="1"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hidden="1"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hidden="1"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hidden="1"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hidden="1"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hidden="1"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hidden="1"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hidden="1"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hidden="1"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hidden="1"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hidden="1"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hidden="1"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hidden="1"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hidden="1"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hidden="1"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hidden="1"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hidden="1"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hidden="1"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hidden="1"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hidden="1"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hidden="1"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hidden="1"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hidden="1"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hidden="1"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hidden="1"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hidden="1"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hidden="1"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hidden="1"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hidden="1"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hidden="1"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hidden="1"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hidden="1"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hidden="1"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hidden="1"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hidden="1"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hidden="1"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hidden="1"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hidden="1"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hidden="1"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hidden="1"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hidden="1"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hidden="1"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hidden="1"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hidden="1"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hidden="1"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hidden="1"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hidden="1"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hidden="1"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hidden="1"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hidden="1"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hidden="1"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hidden="1"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hidden="1"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hidden="1"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hidden="1"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hidden="1"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hidden="1"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hidden="1"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hidden="1"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hidden="1"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hidden="1"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hidden="1"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hidden="1"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hidden="1"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hidden="1"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hidden="1"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hidden="1"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hidden="1"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hidden="1"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hidden="1"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hidden="1"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hidden="1"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hidden="1"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hidden="1"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hidden="1"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hidden="1"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hidden="1"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hidden="1"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hidden="1"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hidden="1"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hidden="1"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hidden="1"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hidden="1"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hidden="1"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hidden="1"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hidden="1"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hidden="1"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hidden="1"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hidden="1"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hidden="1"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hidden="1"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hidden="1"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hidden="1"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hidden="1"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hidden="1"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hidden="1"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hidden="1"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hidden="1"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hidden="1"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hidden="1"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hidden="1"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hidden="1"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hidden="1"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hidden="1"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hidden="1"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hidden="1"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hidden="1"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hidden="1"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hidden="1"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hidden="1"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hidden="1"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hidden="1"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hidden="1"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hidden="1"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hidden="1"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hidden="1"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hidden="1"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hidden="1"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hidden="1"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hidden="1"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hidden="1"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hidden="1"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hidden="1"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hidden="1"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hidden="1"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hidden="1"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hidden="1"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hidden="1"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hidden="1"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hidden="1"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hidden="1"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hidden="1"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hidden="1"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hidden="1"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hidden="1"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hidden="1"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hidden="1"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hidden="1"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hidden="1"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hidden="1"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hidden="1"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hidden="1"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hidden="1"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hidden="1"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hidden="1"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hidden="1"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hidden="1"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hidden="1"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hidden="1"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hidden="1"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hidden="1"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hidden="1"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hidden="1"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hidden="1"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hidden="1"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hidden="1"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hidden="1"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hidden="1"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hidden="1"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hidden="1"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hidden="1"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hidden="1"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hidden="1"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hidden="1"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hidden="1"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hidden="1"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hidden="1"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hidden="1"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hidden="1"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hidden="1"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hidden="1"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hidden="1"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hidden="1"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hidden="1"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hidden="1"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hidden="1"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hidden="1"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hidden="1"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hidden="1"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hidden="1"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hidden="1"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hidden="1"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hidden="1"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hidden="1"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hidden="1"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hidden="1"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hidden="1"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hidden="1"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hidden="1"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hidden="1"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hidden="1"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hidden="1"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hidden="1"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hidden="1"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hidden="1"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hidden="1"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hidden="1"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hidden="1"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hidden="1"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hidden="1"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hidden="1"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hidden="1"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hidden="1"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hidden="1"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hidden="1"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hidden="1"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hidden="1"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hidden="1"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hidden="1"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hidden="1"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hidden="1"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hidden="1"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hidden="1"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hidden="1"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hidden="1"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hidden="1"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hidden="1"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hidden="1"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hidden="1"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hidden="1"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hidden="1"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hidden="1"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hidden="1"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hidden="1"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hidden="1"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hidden="1"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hidden="1"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hidden="1"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hidden="1"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hidden="1"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hidden="1"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hidden="1"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hidden="1"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hidden="1"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hidden="1"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hidden="1"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hidden="1"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hidden="1"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hidden="1"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hidden="1"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hidden="1"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hidden="1"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hidden="1"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hidden="1"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hidden="1"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hidden="1"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hidden="1"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hidden="1"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hidden="1"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hidden="1"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hidden="1"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hidden="1"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hidden="1"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hidden="1"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hidden="1"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hidden="1"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hidden="1"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hidden="1"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hidden="1"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hidden="1"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hidden="1"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hidden="1"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hidden="1"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hidden="1"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hidden="1"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hidden="1"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hidden="1"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hidden="1"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hidden="1"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hidden="1"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hidden="1"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hidden="1"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hidden="1"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hidden="1"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hidden="1"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hidden="1"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hidden="1"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hidden="1"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hidden="1"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hidden="1"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hidden="1"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hidden="1"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hidden="1"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hidden="1"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hidden="1"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hidden="1"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hidden="1"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hidden="1"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hidden="1"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hidden="1"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hidden="1"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hidden="1"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hidden="1"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hidden="1"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hidden="1"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hidden="1"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hidden="1"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hidden="1"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hidden="1"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hidden="1"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hidden="1"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hidden="1"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hidden="1"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hidden="1"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hidden="1"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hidden="1"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hidden="1"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hidden="1"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hidden="1"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hidden="1"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hidden="1"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hidden="1"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hidden="1"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hidden="1"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hidden="1"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hidden="1"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hidden="1"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hidden="1"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hidden="1"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hidden="1"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hidden="1"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hidden="1"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hidden="1"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hidden="1"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hidden="1"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hidden="1"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hidden="1"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hidden="1"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hidden="1"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hidden="1"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hidden="1"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hidden="1"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hidden="1"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hidden="1"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hidden="1"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hidden="1"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hidden="1"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hidden="1"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hidden="1"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hidden="1"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hidden="1"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hidden="1"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hidden="1"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hidden="1"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hidden="1"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hidden="1"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hidden="1"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hidden="1"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hidden="1"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hidden="1"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hidden="1"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hidden="1"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hidden="1"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hidden="1"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hidden="1"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hidden="1"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hidden="1"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hidden="1"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hidden="1"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hidden="1"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hidden="1"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hidden="1"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hidden="1"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hidden="1"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hidden="1"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hidden="1"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hidden="1"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hidden="1"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hidden="1"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hidden="1"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hidden="1"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hidden="1"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hidden="1"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hidden="1"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hidden="1"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hidden="1"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hidden="1"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hidden="1"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hidden="1"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hidden="1"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hidden="1"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hidden="1"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hidden="1"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hidden="1"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hidden="1"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hidden="1"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hidden="1"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hidden="1"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hidden="1"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hidden="1"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hidden="1"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hidden="1"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hidden="1"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hidden="1"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hidden="1"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hidden="1"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hidden="1"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hidden="1"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hidden="1"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hidden="1"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hidden="1"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hidden="1"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hidden="1"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hidden="1"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hidden="1"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hidden="1"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hidden="1"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hidden="1"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hidden="1"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hidden="1"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hidden="1"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hidden="1"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hidden="1"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hidden="1"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hidden="1"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hidden="1"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hidden="1"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hidden="1"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hidden="1"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hidden="1"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hidden="1"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hidden="1"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hidden="1"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hidden="1"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hidden="1"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hidden="1"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hidden="1"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hidden="1"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hidden="1"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hidden="1"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hidden="1"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hidden="1"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hidden="1"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hidden="1"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hidden="1"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hidden="1"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hidden="1"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hidden="1"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hidden="1"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hidden="1"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hidden="1"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hidden="1"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hidden="1"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hidden="1"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hidden="1"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hidden="1"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hidden="1"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hidden="1"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hidden="1"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hidden="1"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hidden="1"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hidden="1"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hidden="1"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hidden="1"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hidden="1"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hidden="1"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hidden="1"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hidden="1"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hidden="1"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hidden="1"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hidden="1"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hidden="1"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hidden="1"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hidden="1"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hidden="1"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hidden="1"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hidden="1"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hidden="1"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hidden="1"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hidden="1"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hidden="1"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hidden="1"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hidden="1"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hidden="1"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hidden="1"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hidden="1"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hidden="1"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hidden="1"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hidden="1"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hidden="1"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hidden="1"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hidden="1"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hidden="1"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hidden="1"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hidden="1"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hidden="1"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hidden="1"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hidden="1"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hidden="1"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hidden="1"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hidden="1"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hidden="1"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hidden="1"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hidden="1"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hidden="1"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hidden="1"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hidden="1"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hidden="1"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hidden="1"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hidden="1"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hidden="1"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hidden="1"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hidden="1"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hidden="1"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hidden="1"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hidden="1"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hidden="1"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hidden="1"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hidden="1"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hidden="1"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hidden="1"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hidden="1"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hidden="1"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hidden="1"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hidden="1"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hidden="1"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hidden="1"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hidden="1"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hidden="1"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hidden="1"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hidden="1"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hidden="1"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hidden="1"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hidden="1"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hidden="1"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hidden="1"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hidden="1"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hidden="1"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hidden="1"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hidden="1"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hidden="1"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hidden="1"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hidden="1"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hidden="1"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hidden="1"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hidden="1"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hidden="1"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hidden="1"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hidden="1"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hidden="1"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hidden="1"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hidden="1"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hidden="1"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hidden="1"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hidden="1"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hidden="1"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hidden="1"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hidden="1"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hidden="1"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hidden="1"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hidden="1"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hidden="1"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hidden="1"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hidden="1"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hidden="1"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hidden="1"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hidden="1"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hidden="1"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hidden="1"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hidden="1"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hidden="1"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hidden="1"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hidden="1"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hidden="1"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hidden="1"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hidden="1"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hidden="1"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hidden="1"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hidden="1"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hidden="1"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hidden="1"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hidden="1"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hidden="1"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hidden="1"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hidden="1"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hidden="1"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hidden="1"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hidden="1"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hidden="1"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hidden="1"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hidden="1"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hidden="1"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hidden="1"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hidden="1"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hidden="1"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hidden="1"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hidden="1"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hidden="1"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hidden="1"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hidden="1"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hidden="1"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hidden="1"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hidden="1"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hidden="1"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hidden="1"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hidden="1"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hidden="1"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hidden="1"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hidden="1"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hidden="1"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hidden="1"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hidden="1"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hidden="1"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hidden="1"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hidden="1"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hidden="1"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hidden="1"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hidden="1"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hidden="1"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hidden="1"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hidden="1"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hidden="1"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hidden="1"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hidden="1"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hidden="1"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hidden="1"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hidden="1"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hidden="1"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hidden="1"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hidden="1"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hidden="1"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hidden="1"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hidden="1"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hidden="1"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hidden="1"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hidden="1"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hidden="1"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hidden="1"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hidden="1"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hidden="1"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hidden="1"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hidden="1"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hidden="1"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hidden="1"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hidden="1"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hidden="1"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hidden="1"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hidden="1"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hidden="1"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hidden="1"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hidden="1"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hidden="1"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hidden="1"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hidden="1"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hidden="1"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hidden="1"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hidden="1"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hidden="1"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hidden="1"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hidden="1"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hidden="1"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hidden="1"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hidden="1"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hidden="1"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hidden="1"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hidden="1"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hidden="1"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hidden="1"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hidden="1"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hidden="1"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hidden="1"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hidden="1"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hidden="1"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hidden="1"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hidden="1"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hidden="1"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hidden="1"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hidden="1"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hidden="1"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hidden="1"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hidden="1"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hidden="1"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hidden="1"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hidden="1"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hidden="1"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hidden="1"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hidden="1"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hidden="1"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hidden="1"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hidden="1"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hidden="1"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hidden="1"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hidden="1"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hidden="1"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hidden="1"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hidden="1"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hidden="1"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hidden="1"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hidden="1"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hidden="1"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hidden="1"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hidden="1"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hidden="1"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hidden="1"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hidden="1"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hidden="1"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hidden="1"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hidden="1"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hidden="1"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hidden="1"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hidden="1"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hidden="1"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hidden="1"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hidden="1"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hidden="1"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hidden="1"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hidden="1"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hidden="1"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hidden="1"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hidden="1"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hidden="1"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hidden="1"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hidden="1"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hidden="1"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hidden="1"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hidden="1"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hidden="1"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hidden="1"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hidden="1"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hidden="1"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hidden="1"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hidden="1"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hidden="1"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hidden="1"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hidden="1"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hidden="1"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hidden="1"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hidden="1"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hidden="1"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hidden="1"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hidden="1"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hidden="1"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hidden="1"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hidden="1"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hidden="1"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hidden="1"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hidden="1"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hidden="1"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hidden="1"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hidden="1"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hidden="1"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hidden="1"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hidden="1"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hidden="1"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hidden="1"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hidden="1"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hidden="1"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hidden="1"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hidden="1"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hidden="1"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hidden="1"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hidden="1"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hidden="1"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hidden="1"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hidden="1"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hidden="1"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hidden="1"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hidden="1"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hidden="1"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hidden="1"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hidden="1"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hidden="1"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hidden="1"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hidden="1"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hidden="1"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hidden="1"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hidden="1"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hidden="1"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hidden="1"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hidden="1"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hidden="1"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hidden="1"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hidden="1"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hidden="1"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hidden="1"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hidden="1"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hidden="1"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hidden="1"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hidden="1"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hidden="1"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hidden="1"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hidden="1"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hidden="1"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hidden="1"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hidden="1"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hidden="1"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hidden="1"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hidden="1"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hidden="1"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hidden="1"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hidden="1"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hidden="1"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hidden="1"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hidden="1"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hidden="1"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hidden="1"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hidden="1"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hidden="1"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hidden="1"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hidden="1"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hidden="1"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hidden="1"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hidden="1"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hidden="1"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hidden="1"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hidden="1"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hidden="1"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hidden="1"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hidden="1"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hidden="1"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hidden="1"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hidden="1"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hidden="1"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hidden="1"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hidden="1"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hidden="1"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hidden="1"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hidden="1"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hidden="1"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hidden="1"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hidden="1"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hidden="1"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hidden="1"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hidden="1"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hidden="1"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hidden="1"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hidden="1"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hidden="1"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hidden="1"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hidden="1"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hidden="1"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hidden="1"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hidden="1"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hidden="1"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hidden="1"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hidden="1"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hidden="1"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hidden="1"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hidden="1"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hidden="1"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hidden="1"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hidden="1"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hidden="1"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hidden="1"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hidden="1"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hidden="1"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hidden="1"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hidden="1"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hidden="1"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hidden="1"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hidden="1"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hidden="1"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hidden="1"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hidden="1"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hidden="1"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hidden="1"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hidden="1"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hidden="1"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hidden="1"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hidden="1"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hidden="1"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hidden="1"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hidden="1"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hidden="1"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hidden="1"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hidden="1"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hidden="1"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hidden="1"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hidden="1"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hidden="1"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hidden="1"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hidden="1"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hidden="1"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hidden="1"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hidden="1"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hidden="1"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hidden="1"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hidden="1"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hidden="1"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hidden="1"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hidden="1"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hidden="1"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hidden="1"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hidden="1"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hidden="1"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hidden="1"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hidden="1"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hidden="1"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hidden="1"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hidden="1"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hidden="1"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hidden="1"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hidden="1"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hidden="1"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hidden="1"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hidden="1"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hidden="1"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hidden="1"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hidden="1"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hidden="1"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hidden="1"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hidden="1"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hidden="1"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hidden="1"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hidden="1"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hidden="1"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hidden="1"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hidden="1"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hidden="1"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hidden="1"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hidden="1"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hidden="1"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hidden="1"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hidden="1"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hidden="1"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hidden="1"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hidden="1"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hidden="1"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hidden="1"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hidden="1"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hidden="1"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hidden="1"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hidden="1"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hidden="1"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hidden="1"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hidden="1"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hidden="1"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hidden="1"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hidden="1"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hidden="1"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hidden="1"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hidden="1"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hidden="1"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hidden="1"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hidden="1"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hidden="1"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hidden="1"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hidden="1"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hidden="1"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hidden="1"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hidden="1"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hidden="1"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hidden="1"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hidden="1"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hidden="1"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hidden="1"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hidden="1"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hidden="1"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hidden="1"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hidden="1"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hidden="1"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hidden="1"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hidden="1"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hidden="1"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hidden="1"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hidden="1"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hidden="1"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hidden="1"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hidden="1"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hidden="1"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hidden="1"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hidden="1"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hidden="1"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hidden="1"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hidden="1"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hidden="1"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hidden="1"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hidden="1"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hidden="1"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hidden="1"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hidden="1"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hidden="1"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hidden="1"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hidden="1"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hidden="1"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hidden="1"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hidden="1"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hidden="1"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hidden="1"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hidden="1"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hidden="1"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hidden="1"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hidden="1"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hidden="1"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hidden="1"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hidden="1"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hidden="1"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hidden="1"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hidden="1"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hidden="1"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hidden="1"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hidden="1"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hidden="1"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hidden="1"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hidden="1"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hidden="1"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hidden="1"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hidden="1"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hidden="1"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hidden="1"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hidden="1"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hidden="1"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hidden="1"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hidden="1"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hidden="1"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hidden="1"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hidden="1"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hidden="1"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hidden="1"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hidden="1"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hidden="1"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hidden="1"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hidden="1"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hidden="1"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hidden="1"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hidden="1"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hidden="1"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hidden="1"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hidden="1"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hidden="1"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hidden="1"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hidden="1"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hidden="1"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hidden="1"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hidden="1"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hidden="1"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hidden="1"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hidden="1"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hidden="1"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hidden="1"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hidden="1"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hidden="1"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hidden="1"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hidden="1"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hidden="1"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hidden="1"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hidden="1"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hidden="1"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hidden="1"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hidden="1"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hidden="1"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hidden="1"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hidden="1"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hidden="1"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hidden="1"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hidden="1"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hidden="1"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hidden="1"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hidden="1"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hidden="1"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hidden="1"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hidden="1"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hidden="1"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hidden="1"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hidden="1"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hidden="1"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hidden="1"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hidden="1"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hidden="1"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hidden="1"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hidden="1"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hidden="1"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hidden="1"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hidden="1"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hidden="1"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hidden="1"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hidden="1"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hidden="1"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hidden="1"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hidden="1"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hidden="1"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hidden="1"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hidden="1"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hidden="1"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hidden="1"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hidden="1"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hidden="1"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hidden="1"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hidden="1"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hidden="1"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hidden="1"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hidden="1"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hidden="1"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hidden="1"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hidden="1"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hidden="1"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hidden="1"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hidden="1"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hidden="1"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hidden="1"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hidden="1"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hidden="1"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hidden="1"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hidden="1"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hidden="1"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hidden="1"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hidden="1"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hidden="1"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hidden="1"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hidden="1"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hidden="1"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hidden="1"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hidden="1"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hidden="1"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hidden="1"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hidden="1"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hidden="1"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hidden="1"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hidden="1"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hidden="1"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hidden="1"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hidden="1"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hidden="1"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hidden="1"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hidden="1"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hidden="1"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hidden="1"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hidden="1"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hidden="1"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hidden="1"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hidden="1"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hidden="1"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hidden="1"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hidden="1"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hidden="1"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hidden="1"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hidden="1"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hidden="1"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hidden="1"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hidden="1"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hidden="1"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hidden="1"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hidden="1"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hidden="1"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hidden="1"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hidden="1"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hidden="1"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hidden="1"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hidden="1"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hidden="1"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hidden="1"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hidden="1"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hidden="1"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hidden="1"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hidden="1"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hidden="1"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hidden="1"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hidden="1"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hidden="1"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hidden="1"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hidden="1"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hidden="1"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hidden="1"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hidden="1"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hidden="1"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hidden="1"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hidden="1"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hidden="1"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hidden="1"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hidden="1"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hidden="1"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hidden="1"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hidden="1"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hidden="1"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hidden="1"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hidden="1"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hidden="1"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hidden="1"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hidden="1"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hidden="1"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hidden="1"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hidden="1"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hidden="1"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hidden="1"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hidden="1"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hidden="1"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hidden="1"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hidden="1"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hidden="1"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hidden="1"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hidden="1"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hidden="1"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hidden="1"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hidden="1"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hidden="1"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hidden="1"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hidden="1"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hidden="1"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hidden="1"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hidden="1"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hidden="1"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hidden="1"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hidden="1"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hidden="1"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hidden="1"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hidden="1"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hidden="1"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hidden="1"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hidden="1"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hidden="1"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hidden="1"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hidden="1"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hidden="1"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hidden="1"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hidden="1"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hidden="1"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hidden="1"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hidden="1"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hidden="1"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hidden="1"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hidden="1"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hidden="1"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hidden="1"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hidden="1"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hidden="1"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hidden="1"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hidden="1"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hidden="1"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hidden="1"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hidden="1"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hidden="1"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hidden="1"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hidden="1"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hidden="1"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hidden="1"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hidden="1"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hidden="1"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hidden="1"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hidden="1"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hidden="1"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hidden="1"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hidden="1"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hidden="1"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hidden="1"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hidden="1"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hidden="1"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hidden="1"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hidden="1"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hidden="1"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hidden="1"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hidden="1"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hidden="1"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hidden="1"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hidden="1"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hidden="1"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hidden="1"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hidden="1"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hidden="1"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hidden="1"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hidden="1"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hidden="1"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hidden="1"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hidden="1"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hidden="1"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hidden="1"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hidden="1"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hidden="1"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hidden="1"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hidden="1"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hidden="1"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hidden="1"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hidden="1"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hidden="1"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hidden="1"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hidden="1"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hidden="1"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hidden="1"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hidden="1"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hidden="1"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hidden="1"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hidden="1"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hidden="1"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hidden="1"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hidden="1"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hidden="1"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hidden="1"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hidden="1"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hidden="1"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hidden="1"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hidden="1"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hidden="1"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hidden="1"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hidden="1"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hidden="1"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hidden="1"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hidden="1"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hidden="1"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hidden="1"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hidden="1"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hidden="1"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hidden="1"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hidden="1"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hidden="1"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hidden="1"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hidden="1"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hidden="1"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hidden="1"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hidden="1"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hidden="1"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hidden="1"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hidden="1"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hidden="1"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hidden="1"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hidden="1"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hidden="1"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hidden="1"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hidden="1"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hidden="1"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hidden="1"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hidden="1"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hidden="1"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hidden="1"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hidden="1"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hidden="1"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hidden="1"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hidden="1"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hidden="1"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hidden="1"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hidden="1"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hidden="1"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hidden="1"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hidden="1"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hidden="1"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hidden="1"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hidden="1"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hidden="1"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hidden="1"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hidden="1"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hidden="1"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hidden="1"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hidden="1"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hidden="1"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hidden="1"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hidden="1"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hidden="1"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hidden="1"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hidden="1"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hidden="1"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hidden="1"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hidden="1"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hidden="1"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hidden="1"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hidden="1"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hidden="1"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hidden="1"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hidden="1"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hidden="1"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hidden="1"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hidden="1"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hidden="1"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hidden="1"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hidden="1"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hidden="1"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hidden="1"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hidden="1"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hidden="1"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hidden="1"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hidden="1"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hidden="1"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hidden="1"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hidden="1"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hidden="1"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hidden="1"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hidden="1"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hidden="1"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hidden="1"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hidden="1"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hidden="1"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hidden="1"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hidden="1"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hidden="1"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hidden="1"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hidden="1"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hidden="1"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hidden="1"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hidden="1"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hidden="1"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hidden="1"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hidden="1"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hidden="1"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hidden="1"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hidden="1"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hidden="1"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hidden="1"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hidden="1"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hidden="1"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hidden="1"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hidden="1"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hidden="1"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hidden="1"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hidden="1"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hidden="1"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hidden="1"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hidden="1"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hidden="1"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hidden="1"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hidden="1"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hidden="1"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hidden="1"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hidden="1"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hidden="1"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hidden="1"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hidden="1"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hidden="1"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hidden="1"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hidden="1"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hidden="1"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hidden="1"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hidden="1"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hidden="1"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hidden="1"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hidden="1"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hidden="1"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hidden="1"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hidden="1"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hidden="1"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hidden="1"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hidden="1"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hidden="1"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hidden="1"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hidden="1"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hidden="1"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hidden="1"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hidden="1"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hidden="1"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hidden="1"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hidden="1"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hidden="1"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hidden="1"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hidden="1"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hidden="1"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hidden="1"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hidden="1"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hidden="1"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hidden="1"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hidden="1"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hidden="1"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hidden="1"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hidden="1"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hidden="1"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hidden="1"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hidden="1"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hidden="1"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hidden="1"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hidden="1"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hidden="1"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hidden="1"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hidden="1"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hidden="1"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hidden="1"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hidden="1"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hidden="1"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hidden="1"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hidden="1"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hidden="1"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hidden="1"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hidden="1"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hidden="1"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hidden="1"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hidden="1"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hidden="1"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hidden="1"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hidden="1"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hidden="1"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hidden="1"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hidden="1"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hidden="1"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hidden="1"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hidden="1"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hidden="1"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hidden="1"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hidden="1"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hidden="1"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hidden="1"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hidden="1"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hidden="1"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hidden="1"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hidden="1"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hidden="1"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hidden="1"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hidden="1"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hidden="1"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hidden="1"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hidden="1"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hidden="1"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hidden="1"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hidden="1"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hidden="1"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hidden="1"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hidden="1"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hidden="1"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hidden="1"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hidden="1"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hidden="1"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hidden="1"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hidden="1"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hidden="1"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hidden="1"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hidden="1"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hidden="1"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hidden="1"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hidden="1"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hidden="1"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hidden="1"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hidden="1"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hidden="1"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hidden="1"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hidden="1"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hidden="1"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hidden="1"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hidden="1"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hidden="1"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hidden="1"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hidden="1"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hidden="1"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hidden="1"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hidden="1"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hidden="1"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hidden="1"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hidden="1"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hidden="1"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hidden="1"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hidden="1"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hidden="1"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hidden="1"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hidden="1"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hidden="1"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hidden="1"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hidden="1"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hidden="1"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hidden="1"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hidden="1"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hidden="1"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hidden="1"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hidden="1"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hidden="1"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hidden="1"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hidden="1"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hidden="1"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hidden="1"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hidden="1"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hidden="1"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hidden="1"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hidden="1"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hidden="1"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hidden="1"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hidden="1"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hidden="1"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hidden="1"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hidden="1"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hidden="1"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hidden="1"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hidden="1"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hidden="1"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hidden="1"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hidden="1"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hidden="1"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hidden="1"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hidden="1"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hidden="1"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hidden="1"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hidden="1"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hidden="1"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hidden="1"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hidden="1"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hidden="1"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hidden="1"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hidden="1"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hidden="1"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hidden="1"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hidden="1"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hidden="1"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hidden="1"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hidden="1"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hidden="1"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hidden="1"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hidden="1"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hidden="1"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hidden="1"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hidden="1"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hidden="1"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hidden="1"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hidden="1"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hidden="1"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hidden="1"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hidden="1"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hidden="1"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hidden="1"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hidden="1"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hidden="1"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hidden="1"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hidden="1"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hidden="1"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hidden="1"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hidden="1"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hidden="1"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hidden="1"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hidden="1"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hidden="1"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hidden="1"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hidden="1"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hidden="1"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hidden="1"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hidden="1"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hidden="1"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hidden="1"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hidden="1"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hidden="1"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hidden="1"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hidden="1"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hidden="1"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hidden="1"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hidden="1"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hidden="1"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hidden="1"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hidden="1"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hidden="1"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hidden="1"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hidden="1"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hidden="1"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hidden="1"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hidden="1"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hidden="1"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hidden="1"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hidden="1"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hidden="1"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hidden="1"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hidden="1"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hidden="1"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hidden="1"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hidden="1"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hidden="1"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hidden="1"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hidden="1"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hidden="1"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hidden="1"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hidden="1"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hidden="1"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hidden="1"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hidden="1"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hidden="1"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hidden="1"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hidden="1"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hidden="1"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hidden="1"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hidden="1"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hidden="1"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hidden="1"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hidden="1"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hidden="1"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hidden="1"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hidden="1"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hidden="1"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hidden="1"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hidden="1"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hidden="1"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hidden="1"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hidden="1"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hidden="1"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hidden="1"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hidden="1"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hidden="1"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hidden="1"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hidden="1"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hidden="1"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hidden="1"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hidden="1"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hidden="1"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hidden="1"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hidden="1"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hidden="1"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hidden="1"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hidden="1"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hidden="1"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hidden="1"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hidden="1"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hidden="1"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hidden="1"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hidden="1"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hidden="1"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hidden="1"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hidden="1"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hidden="1"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hidden="1"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hidden="1"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hidden="1"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hidden="1"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hidden="1"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hidden="1"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hidden="1"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hidden="1"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hidden="1"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hidden="1"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hidden="1"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hidden="1"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hidden="1"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hidden="1"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hidden="1"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hidden="1"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hidden="1"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hidden="1"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hidden="1"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hidden="1"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hidden="1"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hidden="1"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hidden="1"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hidden="1"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hidden="1"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hidden="1"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hidden="1"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hidden="1"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hidden="1"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hidden="1"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hidden="1"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hidden="1"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hidden="1"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hidden="1"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hidden="1"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hidden="1"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hidden="1"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hidden="1"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hidden="1"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hidden="1"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hidden="1"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hidden="1"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hidden="1"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hidden="1"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hidden="1"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hidden="1"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hidden="1"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hidden="1"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hidden="1"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hidden="1"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hidden="1"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hidden="1"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hidden="1"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hidden="1"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hidden="1"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hidden="1"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hidden="1"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hidden="1"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hidden="1"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hidden="1"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hidden="1"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hidden="1"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hidden="1"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hidden="1"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hidden="1"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hidden="1"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hidden="1"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hidden="1"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hidden="1"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hidden="1"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hidden="1"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hidden="1"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hidden="1"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hidden="1"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hidden="1"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hidden="1"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hidden="1"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hidden="1"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hidden="1"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hidden="1"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hidden="1"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hidden="1"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hidden="1"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hidden="1"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hidden="1"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hidden="1"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hidden="1"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hidden="1"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hidden="1"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hidden="1"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hidden="1"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hidden="1"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hidden="1"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hidden="1"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hidden="1"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hidden="1"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hidden="1"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hidden="1"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hidden="1"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hidden="1"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hidden="1"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hidden="1"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hidden="1"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hidden="1"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hidden="1"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hidden="1"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hidden="1"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hidden="1"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hidden="1"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hidden="1"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hidden="1"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hidden="1"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hidden="1"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hidden="1"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hidden="1"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hidden="1"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hidden="1"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hidden="1"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hidden="1"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hidden="1"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hidden="1"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hidden="1"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hidden="1"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hidden="1"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hidden="1"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hidden="1"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hidden="1"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hidden="1"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hidden="1"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hidden="1"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hidden="1"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hidden="1"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hidden="1"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hidden="1"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hidden="1"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hidden="1"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hidden="1"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hidden="1"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hidden="1"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hidden="1"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hidden="1"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hidden="1"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hidden="1"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hidden="1"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hidden="1"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hidden="1"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hidden="1"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hidden="1"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hidden="1"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hidden="1"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hidden="1"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hidden="1"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hidden="1"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hidden="1"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hidden="1"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hidden="1"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hidden="1"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hidden="1"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hidden="1"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hidden="1"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hidden="1"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hidden="1"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hidden="1"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hidden="1"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hidden="1"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hidden="1"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hidden="1"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hidden="1"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hidden="1"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hidden="1"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hidden="1"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hidden="1"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hidden="1"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hidden="1"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hidden="1"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hidden="1"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hidden="1"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hidden="1"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hidden="1"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hidden="1"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hidden="1"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hidden="1"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hidden="1"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hidden="1"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hidden="1"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hidden="1"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hidden="1"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hidden="1"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hidden="1"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hidden="1"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hidden="1"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hidden="1"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hidden="1"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hidden="1"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hidden="1"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hidden="1"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hidden="1"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hidden="1"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hidden="1"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hidden="1"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hidden="1"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hidden="1"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hidden="1"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hidden="1"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hidden="1"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hidden="1"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hidden="1"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hidden="1"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hidden="1"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hidden="1"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hidden="1"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hidden="1"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hidden="1"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hidden="1"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hidden="1"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hidden="1"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hidden="1"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hidden="1"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hidden="1"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hidden="1"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hidden="1"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hidden="1"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hidden="1"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hidden="1"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hidden="1"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hidden="1"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hidden="1"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hidden="1"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hidden="1"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hidden="1"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hidden="1"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hidden="1"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hidden="1"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hidden="1"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hidden="1"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hidden="1"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hidden="1"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hidden="1"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hidden="1"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hidden="1"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hidden="1"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hidden="1"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hidden="1"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hidden="1"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hidden="1"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hidden="1"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hidden="1"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hidden="1"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hidden="1"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hidden="1"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hidden="1"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hidden="1"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hidden="1"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hidden="1"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hidden="1"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hidden="1"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hidden="1"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hidden="1"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hidden="1"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hidden="1"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hidden="1"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hidden="1"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hidden="1"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hidden="1"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hidden="1"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hidden="1"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hidden="1"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hidden="1"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hidden="1"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hidden="1"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hidden="1"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hidden="1"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hidden="1"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hidden="1"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hidden="1"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hidden="1"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hidden="1"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hidden="1"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hidden="1"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hidden="1"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hidden="1"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hidden="1"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hidden="1"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hidden="1"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hidden="1"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hidden="1"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hidden="1"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hidden="1"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hidden="1"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hidden="1"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hidden="1"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hidden="1"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hidden="1"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hidden="1"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hidden="1"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hidden="1"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hidden="1"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hidden="1"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hidden="1"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hidden="1"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hidden="1"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hidden="1"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hidden="1"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hidden="1"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hidden="1"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hidden="1"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hidden="1"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hidden="1"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hidden="1"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hidden="1"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hidden="1"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hidden="1"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hidden="1"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hidden="1"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hidden="1"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hidden="1"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hidden="1"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4753-6F25-403A-AD1E-9E7C8B4BF424}">
  <dimension ref="A2:N102"/>
  <sheetViews>
    <sheetView topLeftCell="A38" workbookViewId="0">
      <selection activeCell="L55" sqref="L55"/>
    </sheetView>
  </sheetViews>
  <sheetFormatPr defaultRowHeight="15" x14ac:dyDescent="0.25"/>
  <cols>
    <col min="1" max="1" width="13.140625" bestFit="1" customWidth="1"/>
    <col min="2" max="2" width="12.140625" bestFit="1" customWidth="1"/>
    <col min="3" max="3" width="12.5703125" bestFit="1" customWidth="1"/>
    <col min="4" max="4" width="13.140625" bestFit="1" customWidth="1"/>
    <col min="5" max="5" width="12.5703125" bestFit="1" customWidth="1"/>
    <col min="7" max="7" width="13.140625" bestFit="1" customWidth="1"/>
    <col min="8" max="8" width="16.5703125" bestFit="1" customWidth="1"/>
    <col min="10" max="10" width="13.140625" bestFit="1" customWidth="1"/>
    <col min="11" max="11" width="15.42578125" bestFit="1" customWidth="1"/>
    <col min="13" max="13" width="13.140625" bestFit="1" customWidth="1"/>
    <col min="14" max="14" width="19.42578125" bestFit="1" customWidth="1"/>
    <col min="15" max="15" width="15.42578125" bestFit="1" customWidth="1"/>
  </cols>
  <sheetData>
    <row r="2" spans="1:9" x14ac:dyDescent="0.25">
      <c r="A2" s="34"/>
      <c r="B2" s="35"/>
      <c r="C2" s="35"/>
      <c r="D2" s="35"/>
      <c r="E2" s="35"/>
      <c r="F2" s="35"/>
      <c r="G2" s="35"/>
      <c r="H2" s="35"/>
      <c r="I2" s="36"/>
    </row>
    <row r="3" spans="1:9" x14ac:dyDescent="0.25">
      <c r="A3" s="16" t="s">
        <v>10935</v>
      </c>
      <c r="B3" s="17" t="s">
        <v>10933</v>
      </c>
      <c r="C3" s="17" t="s">
        <v>10934</v>
      </c>
      <c r="D3" s="15"/>
      <c r="E3" s="15"/>
      <c r="F3" s="15"/>
      <c r="G3" s="15"/>
      <c r="H3" s="15"/>
      <c r="I3" s="15"/>
    </row>
    <row r="4" spans="1:9" x14ac:dyDescent="0.25">
      <c r="A4" s="18" t="s">
        <v>10941</v>
      </c>
      <c r="B4" s="19">
        <v>56601.84859999999</v>
      </c>
      <c r="C4" s="19">
        <v>7421.2010999999929</v>
      </c>
      <c r="D4" s="15"/>
      <c r="E4" s="15"/>
      <c r="F4" s="15"/>
      <c r="G4" s="15"/>
      <c r="H4" s="15"/>
      <c r="I4" s="15"/>
    </row>
    <row r="5" spans="1:9" x14ac:dyDescent="0.25">
      <c r="A5" s="18" t="s">
        <v>10942</v>
      </c>
      <c r="B5" s="19">
        <v>24479.925400000015</v>
      </c>
      <c r="C5" s="19">
        <v>2183.6191999999992</v>
      </c>
      <c r="D5" s="15"/>
      <c r="E5" s="15"/>
      <c r="F5" s="15"/>
      <c r="G5" s="15"/>
      <c r="H5" s="15"/>
      <c r="I5" s="15"/>
    </row>
    <row r="6" spans="1:9" x14ac:dyDescent="0.25">
      <c r="A6" s="18" t="s">
        <v>10943</v>
      </c>
      <c r="B6" s="19">
        <v>113987.57999999989</v>
      </c>
      <c r="C6" s="19">
        <v>17470.751700000008</v>
      </c>
      <c r="D6" s="15"/>
      <c r="E6" s="15"/>
      <c r="F6" s="15"/>
      <c r="G6" s="15"/>
      <c r="H6" s="15"/>
      <c r="I6" s="15"/>
    </row>
    <row r="7" spans="1:9" x14ac:dyDescent="0.25">
      <c r="A7" s="18" t="s">
        <v>10944</v>
      </c>
      <c r="B7" s="19">
        <v>68352.896399999954</v>
      </c>
      <c r="C7" s="19">
        <v>1360.3021999999953</v>
      </c>
      <c r="D7" s="15"/>
      <c r="E7" s="15"/>
      <c r="F7" s="15"/>
      <c r="G7" s="15"/>
      <c r="H7" s="15"/>
      <c r="I7" s="15"/>
    </row>
    <row r="8" spans="1:9" x14ac:dyDescent="0.25">
      <c r="A8" s="18" t="s">
        <v>10945</v>
      </c>
      <c r="B8" s="19">
        <v>81140.07570000003</v>
      </c>
      <c r="C8" s="19">
        <v>10361.539499999997</v>
      </c>
      <c r="D8" s="15"/>
      <c r="E8" s="15"/>
      <c r="F8" s="15"/>
      <c r="G8" s="15"/>
      <c r="H8" s="15"/>
      <c r="I8" s="15"/>
    </row>
    <row r="9" spans="1:9" x14ac:dyDescent="0.25">
      <c r="A9" s="18" t="s">
        <v>10946</v>
      </c>
      <c r="B9" s="19">
        <v>80015.96130000001</v>
      </c>
      <c r="C9" s="19">
        <v>9978.7567999999956</v>
      </c>
      <c r="D9" s="15"/>
      <c r="E9" s="15"/>
      <c r="F9" s="15"/>
      <c r="G9" s="15"/>
      <c r="H9" s="15"/>
      <c r="I9" s="15"/>
    </row>
    <row r="10" spans="1:9" x14ac:dyDescent="0.25">
      <c r="A10" s="18" t="s">
        <v>10947</v>
      </c>
      <c r="B10" s="19">
        <v>96934.218999999939</v>
      </c>
      <c r="C10" s="19">
        <v>6933.7951999999977</v>
      </c>
      <c r="D10" s="15"/>
      <c r="E10" s="15"/>
      <c r="F10" s="15"/>
      <c r="G10" s="15"/>
      <c r="H10" s="15"/>
      <c r="I10" s="15"/>
    </row>
    <row r="11" spans="1:9" x14ac:dyDescent="0.25">
      <c r="A11" s="18" t="s">
        <v>10948</v>
      </c>
      <c r="B11" s="19">
        <v>89092.035000000018</v>
      </c>
      <c r="C11" s="19">
        <v>13664.575099999987</v>
      </c>
      <c r="D11" s="15"/>
      <c r="E11" s="15"/>
      <c r="F11" s="15"/>
      <c r="G11" s="15"/>
      <c r="H11" s="15"/>
      <c r="I11" s="15"/>
    </row>
    <row r="12" spans="1:9" x14ac:dyDescent="0.25">
      <c r="A12" s="18" t="s">
        <v>10949</v>
      </c>
      <c r="B12" s="19">
        <v>159100.96070000008</v>
      </c>
      <c r="C12" s="19">
        <v>18437.051300000006</v>
      </c>
      <c r="D12" s="15"/>
      <c r="E12" s="15"/>
      <c r="F12" s="15"/>
      <c r="G12" s="15"/>
      <c r="H12" s="15"/>
      <c r="I12" s="15"/>
    </row>
    <row r="13" spans="1:9" x14ac:dyDescent="0.25">
      <c r="A13" s="18" t="s">
        <v>10950</v>
      </c>
      <c r="B13" s="19">
        <v>110111.15120000002</v>
      </c>
      <c r="C13" s="19">
        <v>20239.841199999995</v>
      </c>
      <c r="D13" s="15"/>
      <c r="E13" s="15"/>
      <c r="F13" s="15"/>
      <c r="G13" s="15"/>
      <c r="H13" s="15"/>
      <c r="I13" s="15"/>
    </row>
    <row r="14" spans="1:9" x14ac:dyDescent="0.25">
      <c r="A14" s="18" t="s">
        <v>10951</v>
      </c>
      <c r="B14" s="19">
        <v>158322.66549999983</v>
      </c>
      <c r="C14" s="19">
        <v>15619.579899999973</v>
      </c>
      <c r="D14" s="15"/>
      <c r="E14" s="15"/>
      <c r="F14" s="15"/>
      <c r="G14" s="15"/>
      <c r="H14" s="15"/>
      <c r="I14" s="15"/>
    </row>
    <row r="15" spans="1:9" x14ac:dyDescent="0.25">
      <c r="A15" s="18" t="s">
        <v>10952</v>
      </c>
      <c r="B15" s="19">
        <v>188558.39650000003</v>
      </c>
      <c r="C15" s="19">
        <v>24453.798199999957</v>
      </c>
      <c r="D15" s="15"/>
      <c r="E15" s="15"/>
      <c r="F15" s="15"/>
      <c r="G15" s="15"/>
      <c r="H15" s="15"/>
      <c r="I15" s="15"/>
    </row>
    <row r="16" spans="1:9" x14ac:dyDescent="0.25">
      <c r="A16" s="18" t="s">
        <v>10936</v>
      </c>
      <c r="B16" s="19">
        <v>1226697.7152999998</v>
      </c>
      <c r="C16" s="19">
        <v>148124.81139999989</v>
      </c>
      <c r="D16" s="15"/>
      <c r="E16" s="15"/>
      <c r="F16" s="15"/>
      <c r="G16" s="15"/>
      <c r="H16" s="15"/>
      <c r="I16" s="15"/>
    </row>
    <row r="20" spans="1:5" x14ac:dyDescent="0.25">
      <c r="A20" s="37"/>
      <c r="B20" s="37"/>
      <c r="C20" s="37"/>
      <c r="D20" s="37"/>
      <c r="E20" s="37"/>
    </row>
    <row r="21" spans="1:5" x14ac:dyDescent="0.25">
      <c r="A21" s="20" t="s">
        <v>10935</v>
      </c>
      <c r="B21" s="15" t="s">
        <v>10933</v>
      </c>
      <c r="C21" s="15"/>
      <c r="D21" s="15"/>
      <c r="E21" s="15"/>
    </row>
    <row r="22" spans="1:5" x14ac:dyDescent="0.25">
      <c r="A22" s="18" t="s">
        <v>32</v>
      </c>
      <c r="B22" s="21">
        <v>0.33945600624043121</v>
      </c>
      <c r="C22" s="15"/>
      <c r="D22" s="15"/>
      <c r="E22" s="15"/>
    </row>
    <row r="23" spans="1:5" x14ac:dyDescent="0.25">
      <c r="A23" s="18" t="s">
        <v>46</v>
      </c>
      <c r="B23" s="21">
        <v>0.31619824441031219</v>
      </c>
      <c r="C23" s="15"/>
      <c r="D23" s="15"/>
      <c r="E23" s="15"/>
    </row>
    <row r="24" spans="1:5" x14ac:dyDescent="0.25">
      <c r="A24" s="18" t="s">
        <v>71</v>
      </c>
      <c r="B24" s="21">
        <v>0.34434574934925671</v>
      </c>
      <c r="C24" s="15"/>
      <c r="D24" s="15"/>
      <c r="E24" s="15"/>
    </row>
    <row r="25" spans="1:5" x14ac:dyDescent="0.25">
      <c r="A25" s="18" t="s">
        <v>10936</v>
      </c>
      <c r="B25" s="21">
        <v>1</v>
      </c>
      <c r="C25" s="15"/>
      <c r="D25" s="15"/>
      <c r="E25" s="15"/>
    </row>
    <row r="26" spans="1:5" x14ac:dyDescent="0.25">
      <c r="A26" s="15"/>
      <c r="B26" s="15"/>
      <c r="C26" s="15"/>
      <c r="D26" s="15"/>
      <c r="E26" s="15"/>
    </row>
    <row r="27" spans="1:5" x14ac:dyDescent="0.25">
      <c r="A27" s="15"/>
      <c r="B27" s="15"/>
      <c r="C27" s="15"/>
      <c r="D27" s="15"/>
      <c r="E27" s="15"/>
    </row>
    <row r="28" spans="1:5" x14ac:dyDescent="0.25">
      <c r="A28" s="15"/>
      <c r="B28" s="15"/>
      <c r="C28" s="15"/>
      <c r="D28" s="15"/>
      <c r="E28" s="15"/>
    </row>
    <row r="31" spans="1:5" x14ac:dyDescent="0.25">
      <c r="D31" s="38"/>
      <c r="E31" s="38"/>
    </row>
    <row r="32" spans="1:5" x14ac:dyDescent="0.25">
      <c r="A32" s="20" t="s">
        <v>10935</v>
      </c>
      <c r="B32" s="15" t="s">
        <v>10934</v>
      </c>
      <c r="D32" s="15" t="s">
        <v>10935</v>
      </c>
      <c r="E32" s="23" t="s">
        <v>10934</v>
      </c>
    </row>
    <row r="33" spans="1:5" x14ac:dyDescent="0.25">
      <c r="A33" s="18" t="s">
        <v>32</v>
      </c>
      <c r="B33" s="19">
        <v>8633.9008999999915</v>
      </c>
      <c r="D33" t="str">
        <f>A33</f>
        <v>Furniture</v>
      </c>
      <c r="E33" s="24">
        <f>GETPIVOTDATA("Profit",$A$32,"Category",A33)</f>
        <v>8633.9008999999915</v>
      </c>
    </row>
    <row r="34" spans="1:5" x14ac:dyDescent="0.25">
      <c r="A34" s="18" t="s">
        <v>46</v>
      </c>
      <c r="B34" s="19">
        <v>61489.828900000073</v>
      </c>
      <c r="D34" t="str">
        <f t="shared" ref="D34:D35" si="0">A34</f>
        <v>Office Supplies</v>
      </c>
      <c r="E34" s="24">
        <f t="shared" ref="E34:E35" si="1">GETPIVOTDATA("Profit",$A$32,"Category",A34)</f>
        <v>61489.828900000073</v>
      </c>
    </row>
    <row r="35" spans="1:5" x14ac:dyDescent="0.25">
      <c r="A35" s="18" t="s">
        <v>71</v>
      </c>
      <c r="B35" s="19">
        <v>78001.081600000049</v>
      </c>
      <c r="D35" t="str">
        <f t="shared" si="0"/>
        <v>Technology</v>
      </c>
      <c r="E35" s="24">
        <f t="shared" si="1"/>
        <v>78001.081600000049</v>
      </c>
    </row>
    <row r="36" spans="1:5" x14ac:dyDescent="0.25">
      <c r="A36" s="18" t="s">
        <v>10936</v>
      </c>
      <c r="B36" s="19">
        <v>148124.81140000012</v>
      </c>
      <c r="D36" s="18" t="s">
        <v>10936</v>
      </c>
      <c r="E36" s="23">
        <f>GETPIVOTDATA("Profit",$A$32)</f>
        <v>148124.81140000012</v>
      </c>
    </row>
    <row r="43" spans="1:5" x14ac:dyDescent="0.25">
      <c r="A43" s="20" t="s">
        <v>10935</v>
      </c>
      <c r="B43" s="15" t="s">
        <v>10933</v>
      </c>
    </row>
    <row r="44" spans="1:5" x14ac:dyDescent="0.25">
      <c r="A44" s="18" t="s">
        <v>310</v>
      </c>
      <c r="B44" s="19">
        <v>35282.000999999997</v>
      </c>
      <c r="C44" t="str">
        <f>A44</f>
        <v>Arizona</v>
      </c>
      <c r="D44" s="24">
        <f>GETPIVOTDATA("Sales",$A$43,"State",A44)</f>
        <v>35282.000999999997</v>
      </c>
    </row>
    <row r="45" spans="1:5" x14ac:dyDescent="0.25">
      <c r="A45" s="18" t="s">
        <v>43</v>
      </c>
      <c r="B45" s="19">
        <v>457687.63150000188</v>
      </c>
      <c r="C45" t="str">
        <f t="shared" ref="C45:C68" si="2">A45</f>
        <v>California</v>
      </c>
      <c r="D45" s="24">
        <f t="shared" ref="D45:D67" si="3">GETPIVOTDATA("Sales",$A$43,"State",A45)</f>
        <v>457687.63150000188</v>
      </c>
    </row>
    <row r="46" spans="1:5" x14ac:dyDescent="0.25">
      <c r="A46" s="18" t="s">
        <v>457</v>
      </c>
      <c r="B46" s="19">
        <v>32108.117999999999</v>
      </c>
      <c r="C46" t="str">
        <f t="shared" si="2"/>
        <v>Colorado</v>
      </c>
      <c r="D46" s="24">
        <f t="shared" si="3"/>
        <v>32108.117999999999</v>
      </c>
    </row>
    <row r="47" spans="1:5" x14ac:dyDescent="0.25">
      <c r="A47" s="18" t="s">
        <v>6260</v>
      </c>
      <c r="B47" s="19">
        <v>4382.4859999999999</v>
      </c>
      <c r="C47" t="str">
        <f t="shared" si="2"/>
        <v>Idaho</v>
      </c>
      <c r="D47" s="24">
        <f t="shared" si="3"/>
        <v>4382.4859999999999</v>
      </c>
    </row>
    <row r="48" spans="1:5" x14ac:dyDescent="0.25">
      <c r="A48" s="18" t="s">
        <v>211</v>
      </c>
      <c r="B48" s="19">
        <v>80166.100999999995</v>
      </c>
      <c r="C48" t="str">
        <f t="shared" si="2"/>
        <v>Illinois</v>
      </c>
      <c r="D48" s="24">
        <f t="shared" si="3"/>
        <v>80166.100999999995</v>
      </c>
    </row>
    <row r="49" spans="1:4" x14ac:dyDescent="0.25">
      <c r="A49" s="18" t="s">
        <v>254</v>
      </c>
      <c r="B49" s="19">
        <v>53555.360000000008</v>
      </c>
      <c r="C49" t="str">
        <f t="shared" si="2"/>
        <v>Indiana</v>
      </c>
      <c r="D49" s="24">
        <f t="shared" si="3"/>
        <v>53555.360000000008</v>
      </c>
    </row>
    <row r="50" spans="1:4" x14ac:dyDescent="0.25">
      <c r="A50" s="18" t="s">
        <v>489</v>
      </c>
      <c r="B50" s="19">
        <v>4579.7599999999984</v>
      </c>
      <c r="C50" t="str">
        <f t="shared" si="2"/>
        <v>Iowa</v>
      </c>
      <c r="D50" s="24">
        <f t="shared" si="3"/>
        <v>4579.7599999999984</v>
      </c>
    </row>
    <row r="51" spans="1:4" x14ac:dyDescent="0.25">
      <c r="A51" s="18" t="s">
        <v>4530</v>
      </c>
      <c r="B51" s="19">
        <v>2914.31</v>
      </c>
      <c r="C51" t="str">
        <f t="shared" si="2"/>
        <v>Kansas</v>
      </c>
      <c r="D51" s="24">
        <f t="shared" si="3"/>
        <v>2914.31</v>
      </c>
    </row>
    <row r="52" spans="1:4" x14ac:dyDescent="0.25">
      <c r="A52" s="18" t="s">
        <v>238</v>
      </c>
      <c r="B52" s="19">
        <v>76269.614000000031</v>
      </c>
      <c r="C52" t="str">
        <f t="shared" si="2"/>
        <v>Michigan</v>
      </c>
      <c r="D52" s="24">
        <f t="shared" si="3"/>
        <v>76269.614000000031</v>
      </c>
    </row>
    <row r="53" spans="1:4" x14ac:dyDescent="0.25">
      <c r="A53" s="18" t="s">
        <v>229</v>
      </c>
      <c r="B53" s="19">
        <v>29863.149999999991</v>
      </c>
      <c r="C53" t="str">
        <f t="shared" si="2"/>
        <v>Minnesota</v>
      </c>
      <c r="D53" s="24">
        <f t="shared" si="3"/>
        <v>29863.149999999991</v>
      </c>
    </row>
    <row r="54" spans="1:4" x14ac:dyDescent="0.25">
      <c r="A54" s="18" t="s">
        <v>596</v>
      </c>
      <c r="B54" s="19">
        <v>22205.150000000005</v>
      </c>
      <c r="C54" t="str">
        <f t="shared" si="2"/>
        <v>Missouri</v>
      </c>
      <c r="D54" s="24">
        <f t="shared" si="3"/>
        <v>22205.150000000005</v>
      </c>
    </row>
    <row r="55" spans="1:4" x14ac:dyDescent="0.25">
      <c r="A55" s="18" t="s">
        <v>1762</v>
      </c>
      <c r="B55" s="19">
        <v>5589.3519999999971</v>
      </c>
      <c r="C55" t="str">
        <f t="shared" si="2"/>
        <v>Montana</v>
      </c>
      <c r="D55" s="24">
        <f t="shared" si="3"/>
        <v>5589.3519999999971</v>
      </c>
    </row>
    <row r="56" spans="1:4" x14ac:dyDescent="0.25">
      <c r="A56" s="18" t="s">
        <v>138</v>
      </c>
      <c r="B56" s="19">
        <v>7464.93</v>
      </c>
      <c r="C56" t="str">
        <f t="shared" si="2"/>
        <v>Nebraska</v>
      </c>
      <c r="D56" s="24">
        <f t="shared" si="3"/>
        <v>7464.93</v>
      </c>
    </row>
    <row r="57" spans="1:4" x14ac:dyDescent="0.25">
      <c r="A57" s="18" t="s">
        <v>1392</v>
      </c>
      <c r="B57" s="19">
        <v>16729.101999999999</v>
      </c>
      <c r="C57" t="str">
        <f t="shared" si="2"/>
        <v>Nevada</v>
      </c>
      <c r="D57" s="24">
        <f t="shared" si="3"/>
        <v>16729.101999999999</v>
      </c>
    </row>
    <row r="58" spans="1:4" x14ac:dyDescent="0.25">
      <c r="A58" s="18" t="s">
        <v>668</v>
      </c>
      <c r="B58" s="19">
        <v>4783.521999999999</v>
      </c>
      <c r="C58" t="str">
        <f t="shared" si="2"/>
        <v>New Mexico</v>
      </c>
      <c r="D58" s="24">
        <f t="shared" si="3"/>
        <v>4783.521999999999</v>
      </c>
    </row>
    <row r="59" spans="1:4" x14ac:dyDescent="0.25">
      <c r="A59" s="18" t="s">
        <v>7449</v>
      </c>
      <c r="B59" s="19">
        <v>919.91</v>
      </c>
      <c r="C59" t="str">
        <f t="shared" si="2"/>
        <v>North Dakota</v>
      </c>
      <c r="D59" s="24">
        <f t="shared" si="3"/>
        <v>919.91</v>
      </c>
    </row>
    <row r="60" spans="1:4" x14ac:dyDescent="0.25">
      <c r="A60" s="18" t="s">
        <v>649</v>
      </c>
      <c r="B60" s="19">
        <v>19683.389999999996</v>
      </c>
      <c r="C60" t="str">
        <f t="shared" si="2"/>
        <v>Oklahoma</v>
      </c>
      <c r="D60" s="24">
        <f t="shared" si="3"/>
        <v>19683.389999999996</v>
      </c>
    </row>
    <row r="61" spans="1:4" x14ac:dyDescent="0.25">
      <c r="A61" s="18" t="s">
        <v>420</v>
      </c>
      <c r="B61" s="19">
        <v>17431.150000000012</v>
      </c>
      <c r="C61" t="str">
        <f t="shared" si="2"/>
        <v>Oregon</v>
      </c>
      <c r="D61" s="24">
        <f t="shared" si="3"/>
        <v>17431.150000000012</v>
      </c>
    </row>
    <row r="62" spans="1:4" x14ac:dyDescent="0.25">
      <c r="A62" s="18" t="s">
        <v>5326</v>
      </c>
      <c r="B62" s="19">
        <v>1315.5600000000002</v>
      </c>
      <c r="C62" t="str">
        <f t="shared" si="2"/>
        <v>South Dakota</v>
      </c>
      <c r="D62" s="24">
        <f t="shared" si="3"/>
        <v>1315.5600000000002</v>
      </c>
    </row>
    <row r="63" spans="1:4" x14ac:dyDescent="0.25">
      <c r="A63" s="18" t="s">
        <v>104</v>
      </c>
      <c r="B63" s="19">
        <v>170188.0457999997</v>
      </c>
      <c r="C63" t="str">
        <f t="shared" si="2"/>
        <v>Texas</v>
      </c>
      <c r="D63" s="24">
        <f t="shared" si="3"/>
        <v>170188.0457999997</v>
      </c>
    </row>
    <row r="64" spans="1:4" x14ac:dyDescent="0.25">
      <c r="A64" s="18" t="s">
        <v>121</v>
      </c>
      <c r="B64" s="19">
        <v>11220.056</v>
      </c>
      <c r="C64" t="str">
        <f t="shared" si="2"/>
        <v>Utah</v>
      </c>
      <c r="D64" s="24">
        <f t="shared" si="3"/>
        <v>11220.056</v>
      </c>
    </row>
    <row r="65" spans="1:5" x14ac:dyDescent="0.25">
      <c r="A65" s="18" t="s">
        <v>96</v>
      </c>
      <c r="B65" s="19">
        <v>138641.27000000014</v>
      </c>
      <c r="C65" t="str">
        <f t="shared" si="2"/>
        <v>Washington</v>
      </c>
      <c r="D65" s="24">
        <f t="shared" si="3"/>
        <v>138641.27000000014</v>
      </c>
    </row>
    <row r="66" spans="1:5" x14ac:dyDescent="0.25">
      <c r="A66" s="18" t="s">
        <v>114</v>
      </c>
      <c r="B66" s="19">
        <v>32114.610000000022</v>
      </c>
      <c r="C66" t="str">
        <f t="shared" si="2"/>
        <v>Wisconsin</v>
      </c>
      <c r="D66" s="24">
        <f t="shared" si="3"/>
        <v>32114.610000000022</v>
      </c>
    </row>
    <row r="67" spans="1:5" x14ac:dyDescent="0.25">
      <c r="A67" s="18" t="s">
        <v>8542</v>
      </c>
      <c r="B67" s="19">
        <v>1603.1360000000002</v>
      </c>
      <c r="C67" t="str">
        <f t="shared" si="2"/>
        <v>Wyoming</v>
      </c>
      <c r="D67" s="24">
        <f t="shared" si="3"/>
        <v>1603.1360000000002</v>
      </c>
    </row>
    <row r="68" spans="1:5" x14ac:dyDescent="0.25">
      <c r="A68" s="18" t="s">
        <v>10936</v>
      </c>
      <c r="B68" s="19">
        <v>1226697.7153000019</v>
      </c>
      <c r="C68" t="str">
        <f t="shared" si="2"/>
        <v>Grand Total</v>
      </c>
      <c r="D68" s="24">
        <f>GETPIVOTDATA("Sales",$A$43)</f>
        <v>1226697.7153000019</v>
      </c>
    </row>
    <row r="70" spans="1:5" x14ac:dyDescent="0.25">
      <c r="D70" s="24"/>
    </row>
    <row r="71" spans="1:5" x14ac:dyDescent="0.25">
      <c r="D71" s="24"/>
    </row>
    <row r="72" spans="1:5" x14ac:dyDescent="0.25">
      <c r="A72" s="20" t="s">
        <v>10935</v>
      </c>
      <c r="B72" s="15" t="s">
        <v>10933</v>
      </c>
      <c r="C72" s="15" t="s">
        <v>10935</v>
      </c>
      <c r="D72" s="15" t="s">
        <v>10933</v>
      </c>
      <c r="E72" s="24"/>
    </row>
    <row r="73" spans="1:5" x14ac:dyDescent="0.25">
      <c r="A73" s="18" t="s">
        <v>75</v>
      </c>
      <c r="B73" s="19">
        <v>112884.39500000008</v>
      </c>
      <c r="C73" t="str">
        <f t="shared" ref="C73:C78" si="4">A73</f>
        <v>Binders</v>
      </c>
      <c r="D73" s="24">
        <f>GETPIVOTDATA("Sales",$A$72)</f>
        <v>711356.50000000023</v>
      </c>
    </row>
    <row r="74" spans="1:5" x14ac:dyDescent="0.25">
      <c r="A74" s="18" t="s">
        <v>36</v>
      </c>
      <c r="B74" s="19">
        <v>187011.97400000019</v>
      </c>
      <c r="C74" t="str">
        <f t="shared" si="4"/>
        <v>Chairs</v>
      </c>
      <c r="D74" s="24">
        <f>GETPIVOTDATA("Sales",$A$72,"Sub-Category",A74)</f>
        <v>187011.97400000019</v>
      </c>
    </row>
    <row r="75" spans="1:5" x14ac:dyDescent="0.25">
      <c r="A75" s="18" t="s">
        <v>72</v>
      </c>
      <c r="B75" s="19">
        <v>171087.63399999999</v>
      </c>
      <c r="C75" t="str">
        <f t="shared" si="4"/>
        <v>Phones</v>
      </c>
      <c r="D75" s="24">
        <f>GETPIVOTDATA("Sales",$A$72,"Sub-Category",A75)</f>
        <v>171087.63399999999</v>
      </c>
    </row>
    <row r="76" spans="1:5" x14ac:dyDescent="0.25">
      <c r="A76" s="18" t="s">
        <v>59</v>
      </c>
      <c r="B76" s="19">
        <v>116462.96399999992</v>
      </c>
      <c r="C76" t="str">
        <f t="shared" si="4"/>
        <v>Storage</v>
      </c>
      <c r="D76" s="24">
        <f>GETPIVOTDATA("Sales",$A$72,"Sub-Category",A76)</f>
        <v>116462.96399999992</v>
      </c>
    </row>
    <row r="77" spans="1:5" x14ac:dyDescent="0.25">
      <c r="A77" s="18" t="s">
        <v>56</v>
      </c>
      <c r="B77" s="19">
        <v>123909.53300000005</v>
      </c>
      <c r="C77" t="str">
        <f t="shared" si="4"/>
        <v>Tables</v>
      </c>
      <c r="D77" s="24">
        <f>GETPIVOTDATA("Sales",$A$72,"Sub-Category",A77)</f>
        <v>123909.53300000005</v>
      </c>
    </row>
    <row r="78" spans="1:5" x14ac:dyDescent="0.25">
      <c r="A78" s="18" t="s">
        <v>10936</v>
      </c>
      <c r="B78" s="19">
        <v>711356.50000000023</v>
      </c>
      <c r="C78" t="str">
        <f t="shared" si="4"/>
        <v>Grand Total</v>
      </c>
      <c r="D78" s="24">
        <f>GETPIVOTDATA("Sales",$A$72)</f>
        <v>711356.50000000023</v>
      </c>
    </row>
    <row r="79" spans="1:5" x14ac:dyDescent="0.25">
      <c r="D79" s="24"/>
    </row>
    <row r="80" spans="1:5" x14ac:dyDescent="0.25">
      <c r="D80" s="24"/>
    </row>
    <row r="81" spans="1:14" x14ac:dyDescent="0.25">
      <c r="D81" s="24"/>
    </row>
    <row r="82" spans="1:14" x14ac:dyDescent="0.25">
      <c r="D82" s="24"/>
    </row>
    <row r="83" spans="1:14" x14ac:dyDescent="0.25">
      <c r="D83" s="24"/>
    </row>
    <row r="84" spans="1:14" x14ac:dyDescent="0.25">
      <c r="D84" s="24"/>
    </row>
    <row r="85" spans="1:14" x14ac:dyDescent="0.25">
      <c r="D85" s="24"/>
    </row>
    <row r="86" spans="1:14" x14ac:dyDescent="0.25">
      <c r="D86" s="24"/>
    </row>
    <row r="87" spans="1:14" x14ac:dyDescent="0.25">
      <c r="D87" s="24"/>
    </row>
    <row r="88" spans="1:14" x14ac:dyDescent="0.25">
      <c r="A88" s="16" t="s">
        <v>10935</v>
      </c>
      <c r="B88" s="15" t="s">
        <v>10933</v>
      </c>
      <c r="D88" s="16" t="s">
        <v>10935</v>
      </c>
      <c r="E88" s="15" t="s">
        <v>10934</v>
      </c>
      <c r="G88" s="16" t="s">
        <v>10935</v>
      </c>
      <c r="H88" s="15" t="s">
        <v>10953</v>
      </c>
      <c r="J88" s="16" t="s">
        <v>10935</v>
      </c>
      <c r="K88" s="15" t="s">
        <v>10954</v>
      </c>
      <c r="M88" s="16" t="s">
        <v>10935</v>
      </c>
      <c r="N88" s="22" t="s">
        <v>10955</v>
      </c>
    </row>
    <row r="89" spans="1:14" x14ac:dyDescent="0.25">
      <c r="A89" s="18" t="s">
        <v>10941</v>
      </c>
      <c r="B89" s="19">
        <v>56601.84859999999</v>
      </c>
      <c r="D89" s="18" t="s">
        <v>10941</v>
      </c>
      <c r="E89" s="19">
        <v>7421.2010999999929</v>
      </c>
      <c r="G89" s="18" t="s">
        <v>10941</v>
      </c>
      <c r="H89" s="25">
        <v>217</v>
      </c>
      <c r="J89" s="18" t="s">
        <v>10941</v>
      </c>
      <c r="K89" s="25">
        <v>843</v>
      </c>
      <c r="M89" s="18" t="s">
        <v>10941</v>
      </c>
      <c r="N89" s="28">
        <v>0.13111234497736871</v>
      </c>
    </row>
    <row r="90" spans="1:14" x14ac:dyDescent="0.25">
      <c r="A90" s="18" t="s">
        <v>10942</v>
      </c>
      <c r="B90" s="19">
        <v>24479.925400000015</v>
      </c>
      <c r="D90" s="18" t="s">
        <v>10942</v>
      </c>
      <c r="E90" s="19">
        <v>2183.6191999999992</v>
      </c>
      <c r="G90" s="18" t="s">
        <v>10942</v>
      </c>
      <c r="H90" s="25">
        <v>169</v>
      </c>
      <c r="J90" s="18" t="s">
        <v>10942</v>
      </c>
      <c r="K90" s="25">
        <v>576</v>
      </c>
      <c r="M90" s="18" t="s">
        <v>10942</v>
      </c>
      <c r="N90" s="28">
        <v>8.9200402546978266E-2</v>
      </c>
    </row>
    <row r="91" spans="1:14" x14ac:dyDescent="0.25">
      <c r="A91" s="18" t="s">
        <v>10943</v>
      </c>
      <c r="B91" s="19">
        <v>113987.57999999989</v>
      </c>
      <c r="D91" s="18" t="s">
        <v>10943</v>
      </c>
      <c r="E91" s="19">
        <v>17470.751700000008</v>
      </c>
      <c r="G91" s="18" t="s">
        <v>10943</v>
      </c>
      <c r="H91" s="25">
        <v>376</v>
      </c>
      <c r="J91" s="18" t="s">
        <v>10943</v>
      </c>
      <c r="K91" s="25">
        <v>1390</v>
      </c>
      <c r="M91" s="18" t="s">
        <v>10943</v>
      </c>
      <c r="N91" s="28">
        <v>0.15326890613872166</v>
      </c>
    </row>
    <row r="92" spans="1:14" x14ac:dyDescent="0.25">
      <c r="A92" s="18" t="s">
        <v>10944</v>
      </c>
      <c r="B92" s="19">
        <v>68352.896399999954</v>
      </c>
      <c r="D92" s="18" t="s">
        <v>10944</v>
      </c>
      <c r="E92" s="19">
        <v>1360.3021999999953</v>
      </c>
      <c r="G92" s="18" t="s">
        <v>10944</v>
      </c>
      <c r="H92" s="25">
        <v>330</v>
      </c>
      <c r="J92" s="18" t="s">
        <v>10944</v>
      </c>
      <c r="K92" s="25">
        <v>1223</v>
      </c>
      <c r="M92" s="18" t="s">
        <v>10944</v>
      </c>
      <c r="N92" s="28">
        <v>1.9901163983447469E-2</v>
      </c>
    </row>
    <row r="93" spans="1:14" x14ac:dyDescent="0.25">
      <c r="A93" s="18" t="s">
        <v>10945</v>
      </c>
      <c r="B93" s="19">
        <v>81140.07570000003</v>
      </c>
      <c r="D93" s="18" t="s">
        <v>10945</v>
      </c>
      <c r="E93" s="19">
        <v>10361.539499999997</v>
      </c>
      <c r="G93" s="18" t="s">
        <v>10945</v>
      </c>
      <c r="H93" s="25">
        <v>399</v>
      </c>
      <c r="J93" s="18" t="s">
        <v>10945</v>
      </c>
      <c r="K93" s="25">
        <v>1552</v>
      </c>
      <c r="M93" s="18" t="s">
        <v>10945</v>
      </c>
      <c r="N93" s="28">
        <v>0.12769940637361266</v>
      </c>
    </row>
    <row r="94" spans="1:14" x14ac:dyDescent="0.25">
      <c r="A94" s="18" t="s">
        <v>10946</v>
      </c>
      <c r="B94" s="19">
        <v>80015.96130000001</v>
      </c>
      <c r="D94" s="18" t="s">
        <v>10946</v>
      </c>
      <c r="E94" s="19">
        <v>9978.7567999999956</v>
      </c>
      <c r="G94" s="18" t="s">
        <v>10946</v>
      </c>
      <c r="H94" s="25">
        <v>373</v>
      </c>
      <c r="J94" s="18" t="s">
        <v>10946</v>
      </c>
      <c r="K94" s="25">
        <v>1419</v>
      </c>
      <c r="M94" s="18" t="s">
        <v>10946</v>
      </c>
      <c r="N94" s="28">
        <v>0.12470957841257597</v>
      </c>
    </row>
    <row r="95" spans="1:14" x14ac:dyDescent="0.25">
      <c r="A95" s="18" t="s">
        <v>10947</v>
      </c>
      <c r="B95" s="19">
        <v>96934.218999999939</v>
      </c>
      <c r="D95" s="18" t="s">
        <v>10947</v>
      </c>
      <c r="E95" s="19">
        <v>6933.7951999999977</v>
      </c>
      <c r="G95" s="18" t="s">
        <v>10947</v>
      </c>
      <c r="H95" s="25">
        <v>390</v>
      </c>
      <c r="J95" s="18" t="s">
        <v>10947</v>
      </c>
      <c r="K95" s="25">
        <v>1520</v>
      </c>
      <c r="M95" s="18" t="s">
        <v>10947</v>
      </c>
      <c r="N95" s="28">
        <v>7.1530933776853378E-2</v>
      </c>
    </row>
    <row r="96" spans="1:14" x14ac:dyDescent="0.25">
      <c r="A96" s="18" t="s">
        <v>10948</v>
      </c>
      <c r="B96" s="19">
        <v>89092.035000000018</v>
      </c>
      <c r="D96" s="18" t="s">
        <v>10948</v>
      </c>
      <c r="E96" s="19">
        <v>13664.575099999987</v>
      </c>
      <c r="G96" s="18" t="s">
        <v>10948</v>
      </c>
      <c r="H96" s="25">
        <v>408</v>
      </c>
      <c r="J96" s="18" t="s">
        <v>10948</v>
      </c>
      <c r="K96" s="25">
        <v>1559</v>
      </c>
      <c r="M96" s="18" t="s">
        <v>10948</v>
      </c>
      <c r="N96" s="28">
        <v>0.15337594544787292</v>
      </c>
    </row>
    <row r="97" spans="1:14" x14ac:dyDescent="0.25">
      <c r="A97" s="18" t="s">
        <v>10949</v>
      </c>
      <c r="B97" s="19">
        <v>159100.96070000008</v>
      </c>
      <c r="D97" s="18" t="s">
        <v>10949</v>
      </c>
      <c r="E97" s="19">
        <v>18437.051300000006</v>
      </c>
      <c r="G97" s="18" t="s">
        <v>10949</v>
      </c>
      <c r="H97" s="25">
        <v>736</v>
      </c>
      <c r="J97" s="18" t="s">
        <v>10949</v>
      </c>
      <c r="K97" s="25">
        <v>2738</v>
      </c>
      <c r="M97" s="18" t="s">
        <v>10949</v>
      </c>
      <c r="N97" s="28">
        <v>0.115882715094127</v>
      </c>
    </row>
    <row r="98" spans="1:14" x14ac:dyDescent="0.25">
      <c r="A98" s="18" t="s">
        <v>10950</v>
      </c>
      <c r="B98" s="19">
        <v>110111.15120000002</v>
      </c>
      <c r="D98" s="18" t="s">
        <v>10950</v>
      </c>
      <c r="E98" s="19">
        <v>20239.841199999995</v>
      </c>
      <c r="G98" s="18" t="s">
        <v>10950</v>
      </c>
      <c r="H98" s="25">
        <v>482</v>
      </c>
      <c r="J98" s="18" t="s">
        <v>10950</v>
      </c>
      <c r="K98" s="25">
        <v>1850</v>
      </c>
      <c r="M98" s="18" t="s">
        <v>10950</v>
      </c>
      <c r="N98" s="28">
        <v>0.18381281985906611</v>
      </c>
    </row>
    <row r="99" spans="1:14" x14ac:dyDescent="0.25">
      <c r="A99" s="18" t="s">
        <v>10951</v>
      </c>
      <c r="B99" s="19">
        <v>158322.66549999983</v>
      </c>
      <c r="D99" s="18" t="s">
        <v>10951</v>
      </c>
      <c r="E99" s="19">
        <v>15619.579899999973</v>
      </c>
      <c r="G99" s="18" t="s">
        <v>10951</v>
      </c>
      <c r="H99" s="25">
        <v>814</v>
      </c>
      <c r="J99" s="18" t="s">
        <v>10951</v>
      </c>
      <c r="K99" s="25">
        <v>3145</v>
      </c>
      <c r="M99" s="18" t="s">
        <v>10951</v>
      </c>
      <c r="N99" s="28">
        <v>9.8656625383811453E-2</v>
      </c>
    </row>
    <row r="100" spans="1:14" x14ac:dyDescent="0.25">
      <c r="A100" s="18" t="s">
        <v>10952</v>
      </c>
      <c r="B100" s="19">
        <v>188558.39650000003</v>
      </c>
      <c r="D100" s="18" t="s">
        <v>10952</v>
      </c>
      <c r="E100" s="19">
        <v>24453.798199999957</v>
      </c>
      <c r="G100" s="18" t="s">
        <v>10952</v>
      </c>
      <c r="H100" s="25">
        <v>832</v>
      </c>
      <c r="J100" s="18" t="s">
        <v>10952</v>
      </c>
      <c r="K100" s="25">
        <v>3231</v>
      </c>
      <c r="M100" s="18" t="s">
        <v>10952</v>
      </c>
      <c r="N100" s="28">
        <v>0.12968819556120884</v>
      </c>
    </row>
    <row r="101" spans="1:14" x14ac:dyDescent="0.25">
      <c r="A101" s="18" t="s">
        <v>10936</v>
      </c>
      <c r="B101" s="19">
        <v>1226697.7152999998</v>
      </c>
      <c r="D101" s="18" t="s">
        <v>10936</v>
      </c>
      <c r="E101" s="19">
        <v>148124.81139999989</v>
      </c>
      <c r="G101" s="18" t="s">
        <v>10936</v>
      </c>
      <c r="H101" s="25">
        <v>5526</v>
      </c>
      <c r="J101" s="18" t="s">
        <v>10936</v>
      </c>
      <c r="K101" s="25">
        <v>21046</v>
      </c>
      <c r="M101" s="18" t="s">
        <v>10936</v>
      </c>
      <c r="N101" s="28">
        <v>0.12075086596519503</v>
      </c>
    </row>
    <row r="102" spans="1:14" x14ac:dyDescent="0.25">
      <c r="B102" s="26">
        <f>GETPIVOTDATA("Sales",$A$88)</f>
        <v>1226697.7152999998</v>
      </c>
      <c r="E102" s="26">
        <f>GETPIVOTDATA("Profit",$D$88)</f>
        <v>148124.81139999989</v>
      </c>
      <c r="H102" s="27">
        <f>GETPIVOTDATA("Order ID",$G$88)</f>
        <v>5526</v>
      </c>
      <c r="K102" s="27">
        <f>GETPIVOTDATA("Quantity",$J$88)</f>
        <v>21046</v>
      </c>
      <c r="N102" s="32">
        <f>GETPIVOTDATA("Profit Margin",$M$88)</f>
        <v>0.12075086596519503</v>
      </c>
    </row>
  </sheetData>
  <autoFilter ref="C72:D78" xr:uid="{E15B4753-6F25-403A-AD1E-9E7C8B4BF424}">
    <sortState xmlns:xlrd2="http://schemas.microsoft.com/office/spreadsheetml/2017/richdata2" ref="C73:D78">
      <sortCondition descending="1" ref="D72:D78"/>
    </sortState>
  </autoFilter>
  <sortState xmlns:xlrd2="http://schemas.microsoft.com/office/spreadsheetml/2017/richdata2" ref="C73:D78">
    <sortCondition ref="D73:D78"/>
  </sortState>
  <mergeCells count="3">
    <mergeCell ref="A2:I2"/>
    <mergeCell ref="A20:E20"/>
    <mergeCell ref="D31:E31"/>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CC477-12D9-4291-AB4C-4DC5AB99AAC1}">
  <dimension ref="A3:F11"/>
  <sheetViews>
    <sheetView workbookViewId="0">
      <selection activeCell="Y11" sqref="Y1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9" t="s">
        <v>10935</v>
      </c>
      <c r="B3" s="5" t="s">
        <v>10933</v>
      </c>
      <c r="C3" s="29" t="s">
        <v>10934</v>
      </c>
      <c r="D3" s="29" t="s">
        <v>10954</v>
      </c>
      <c r="E3" s="29" t="s">
        <v>10953</v>
      </c>
      <c r="F3" s="6" t="s">
        <v>10955</v>
      </c>
    </row>
    <row r="4" spans="1:6" x14ac:dyDescent="0.25">
      <c r="A4" s="12" t="s">
        <v>10937</v>
      </c>
      <c r="B4" s="5">
        <v>251721.19759999972</v>
      </c>
      <c r="C4" s="29">
        <v>20605.244599999995</v>
      </c>
      <c r="D4" s="29">
        <v>4259</v>
      </c>
      <c r="E4" s="29">
        <v>1127</v>
      </c>
      <c r="F4" s="6">
        <v>8.1857407307997079E-2</v>
      </c>
    </row>
    <row r="5" spans="1:6" x14ac:dyDescent="0.25">
      <c r="A5" s="14" t="s">
        <v>10938</v>
      </c>
      <c r="B5" s="10">
        <v>242840.47149999949</v>
      </c>
      <c r="C5" s="31">
        <v>32208.996700000007</v>
      </c>
      <c r="D5" s="31">
        <v>4253</v>
      </c>
      <c r="E5" s="31">
        <v>1118</v>
      </c>
      <c r="F5" s="11">
        <v>0.13263438545086204</v>
      </c>
    </row>
    <row r="6" spans="1:6" x14ac:dyDescent="0.25">
      <c r="A6" s="14" t="s">
        <v>10939</v>
      </c>
      <c r="B6" s="10">
        <v>334405.39250000089</v>
      </c>
      <c r="C6" s="31">
        <v>43859.100300000064</v>
      </c>
      <c r="D6" s="31">
        <v>5369</v>
      </c>
      <c r="E6" s="31">
        <v>1404</v>
      </c>
      <c r="F6" s="11">
        <v>0.13115548159110488</v>
      </c>
    </row>
    <row r="7" spans="1:6" x14ac:dyDescent="0.25">
      <c r="A7" s="14" t="s">
        <v>10940</v>
      </c>
      <c r="B7" s="10">
        <v>397730.65370000154</v>
      </c>
      <c r="C7" s="31">
        <v>51451.469800000021</v>
      </c>
      <c r="D7" s="31">
        <v>7165</v>
      </c>
      <c r="E7" s="31">
        <v>1877</v>
      </c>
      <c r="F7" s="11">
        <v>0.12936259582045845</v>
      </c>
    </row>
    <row r="8" spans="1:6" x14ac:dyDescent="0.25">
      <c r="A8" s="13" t="s">
        <v>10936</v>
      </c>
      <c r="B8" s="7">
        <v>1226697.7152999942</v>
      </c>
      <c r="C8" s="30">
        <v>148124.81140000015</v>
      </c>
      <c r="D8" s="30">
        <v>21046</v>
      </c>
      <c r="E8" s="30">
        <v>5526</v>
      </c>
      <c r="F8" s="8">
        <v>0.12075086596519469</v>
      </c>
    </row>
    <row r="11" spans="1:6" x14ac:dyDescent="0.25">
      <c r="B11" s="33">
        <f>GETPIVOTDATA("Sum of Sales",$A$3,"Years (Order Date)",2014)/GETPIVOTDATA("Sum of Sales",$A$3,"Years (Order Date)",2013)-1</f>
        <v>0.18936674653056174</v>
      </c>
      <c r="C11" s="33">
        <f>GETPIVOTDATA("Sum of Profit",$A$3,"Years (Order Date)",2014)/GETPIVOTDATA("Sum of Profit",$A$3,"Years (Order Date)",2013)-1</f>
        <v>0.17310819073048678</v>
      </c>
      <c r="D11" s="33">
        <f>GETPIVOTDATA("Sum of Quantity",$A$3,"Years (Order Date)",2014)/GETPIVOTDATA("Sum of Quantity",$A$3,"Years (Order Date)",2013)-1</f>
        <v>0.3345129446824362</v>
      </c>
      <c r="E11" s="33">
        <f>GETPIVOTDATA("Count of Order ID",$A$3,"Years (Order Date)",2014)/GETPIVOTDATA("Count of Order ID",$A$3,"Years (Order Date)",2013)-1</f>
        <v>0.33689458689458696</v>
      </c>
      <c r="F11" s="33">
        <f>GETPIVOTDATA("Sum of Profit Margin",$A$3,"Years (Order Date)",2014)/GETPIVOTDATA("Sum of Profit Margin",$A$3,"Years (Order Date)",2013)-1</f>
        <v>-1.3669926326342896E-2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zoomScale="80" zoomScaleNormal="80" workbookViewId="0">
      <selection activeCell="I36" sqref="I36"/>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150F-D465-4F90-8683-BB17655F6B26}">
  <dimension ref="A1"/>
  <sheetViews>
    <sheetView showGridLines="0" tabSelected="1" zoomScale="80" zoomScaleNormal="80" workbookViewId="0">
      <selection activeCell="Y11" sqref="Y11"/>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KPI</vt:lpstr>
      <vt:lpstr>KPI YOY</vt:lpstr>
      <vt:lpstr>layout</vt:lpstr>
      <vt:lpstr>DASHBOARD</vt:lpstr>
      <vt:lpstr>SALES_REPORT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Office</cp:lastModifiedBy>
  <dcterms:created xsi:type="dcterms:W3CDTF">2015-06-05T18:17:20Z</dcterms:created>
  <dcterms:modified xsi:type="dcterms:W3CDTF">2025-11-16T10:57:01Z</dcterms:modified>
</cp:coreProperties>
</file>