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jiulong/Desktop/"/>
    </mc:Choice>
  </mc:AlternateContent>
  <xr:revisionPtr revIDLastSave="0" documentId="10_ncr:8100000_{65EC260D-503F-D941-B813-278DE7706135}" xr6:coauthVersionLast="34" xr6:coauthVersionMax="34" xr10:uidLastSave="{00000000-0000-0000-0000-000000000000}"/>
  <bookViews>
    <workbookView xWindow="280" yWindow="460" windowWidth="28240" windowHeight="17040" xr2:uid="{94E70C31-80A7-5146-80CC-64DAF7B6C8F8}"/>
  </bookViews>
  <sheets>
    <sheet name="Sheet1" sheetId="1" r:id="rId1"/>
  </sheets>
  <definedNames>
    <definedName name="_xlchart.v1.0" hidden="1">Sheet1!$F$3:$F$105</definedName>
    <definedName name="_xlchart.v1.1" hidden="1">Sheet1!$F$3:$F$105</definedName>
    <definedName name="_xlchart.v1.2" hidden="1">Sheet1!$F$3:$F$105</definedName>
    <definedName name="_xlchart.v1.3" hidden="1">Sheet1!$F$3:$F$105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6" i="1" l="1"/>
  <c r="E29" i="1"/>
  <c r="F29" i="1"/>
  <c r="E28" i="1"/>
  <c r="F26" i="1"/>
  <c r="F27" i="1"/>
  <c r="E27" i="1"/>
  <c r="E26" i="1"/>
  <c r="C106" i="1"/>
  <c r="B10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3" i="1"/>
  <c r="F106" i="1"/>
</calcChain>
</file>

<file path=xl/sharedStrings.xml><?xml version="1.0" encoding="utf-8"?>
<sst xmlns="http://schemas.openxmlformats.org/spreadsheetml/2006/main" count="198" uniqueCount="193">
  <si>
    <t>query</t>
    <phoneticPr fontId="2" type="noConversion"/>
  </si>
  <si>
    <t>comment</t>
    <phoneticPr fontId="2" type="noConversion"/>
  </si>
  <si>
    <t>Node</t>
    <phoneticPr fontId="2" type="noConversion"/>
  </si>
  <si>
    <t>Role</t>
    <phoneticPr fontId="2" type="noConversion"/>
  </si>
  <si>
    <t>DataNode
NodeManager</t>
    <phoneticPr fontId="2" type="noConversion"/>
  </si>
  <si>
    <t>NameNode
ResourceManager
JournalNode
HiveServer2
HiveMetaStore</t>
    <phoneticPr fontId="2" type="noConversion"/>
  </si>
  <si>
    <t>environment</t>
    <phoneticPr fontId="2" type="noConversion"/>
  </si>
  <si>
    <t>Worker Node</t>
    <phoneticPr fontId="2" type="noConversion"/>
  </si>
  <si>
    <t>Manager Node</t>
    <phoneticPr fontId="2" type="noConversion"/>
  </si>
  <si>
    <t>NetWork</t>
    <phoneticPr fontId="2" type="noConversion"/>
  </si>
  <si>
    <t>10000Mb</t>
    <phoneticPr fontId="2" type="noConversion"/>
  </si>
  <si>
    <t>Processor</t>
    <phoneticPr fontId="2" type="noConversion"/>
  </si>
  <si>
    <t>Intel(R) Xeon(R) Gold 5118 CPU @ 2.30GHz</t>
    <phoneticPr fontId="2" type="noConversion"/>
  </si>
  <si>
    <t>CPU Pcore/Vcore</t>
    <phoneticPr fontId="2" type="noConversion"/>
  </si>
  <si>
    <t>Memory</t>
    <phoneticPr fontId="2" type="noConversion"/>
  </si>
  <si>
    <t>503G</t>
    <phoneticPr fontId="2" type="noConversion"/>
  </si>
  <si>
    <t>2/12</t>
    <phoneticPr fontId="2" type="noConversion"/>
  </si>
  <si>
    <t>Kernal</t>
    <phoneticPr fontId="2" type="noConversion"/>
  </si>
  <si>
    <t xml:space="preserve">Linux 3.10.0-862.el7.x86_64 </t>
    <phoneticPr fontId="2" type="noConversion"/>
  </si>
  <si>
    <t xml:space="preserve">OS </t>
    <phoneticPr fontId="2" type="noConversion"/>
  </si>
  <si>
    <t>CentOS Linux release 7.5.1804</t>
    <phoneticPr fontId="2" type="noConversion"/>
  </si>
  <si>
    <t>JDK</t>
    <phoneticPr fontId="2" type="noConversion"/>
  </si>
  <si>
    <t>1.8.0_74</t>
    <phoneticPr fontId="2" type="noConversion"/>
  </si>
  <si>
    <t>Apache Hadoop</t>
    <phoneticPr fontId="2" type="noConversion"/>
  </si>
  <si>
    <t>Hadoop 2.7.3</t>
    <phoneticPr fontId="2" type="noConversion"/>
  </si>
  <si>
    <t xml:space="preserve">Apache Spark </t>
    <phoneticPr fontId="2" type="noConversion"/>
  </si>
  <si>
    <t>Configuration Key</t>
    <phoneticPr fontId="2" type="noConversion"/>
  </si>
  <si>
    <t>Configuration Value</t>
    <phoneticPr fontId="2" type="noConversion"/>
  </si>
  <si>
    <t>Compenent</t>
    <phoneticPr fontId="2" type="noConversion"/>
  </si>
  <si>
    <t>Yarn ResourceManager</t>
    <phoneticPr fontId="2" type="noConversion"/>
  </si>
  <si>
    <t>yarn.resourcemanager.scheduler.class</t>
    <phoneticPr fontId="2" type="noConversion"/>
  </si>
  <si>
    <t>CapacityScheduler</t>
    <phoneticPr fontId="2" type="noConversion"/>
  </si>
  <si>
    <t>yarn.scheduler.minimum-allocation-mb</t>
    <phoneticPr fontId="2" type="noConversion"/>
  </si>
  <si>
    <t>yarn.scheduler.maximum-allocation-mb</t>
    <phoneticPr fontId="2" type="noConversion"/>
  </si>
  <si>
    <t xml:space="preserve">400GB	</t>
    <phoneticPr fontId="2" type="noConversion"/>
  </si>
  <si>
    <t>1GB</t>
    <phoneticPr fontId="2" type="noConversion"/>
  </si>
  <si>
    <t>Yarn NodeManager</t>
    <phoneticPr fontId="2" type="noConversion"/>
  </si>
  <si>
    <t>yarn.nodemanager.resource.memory-mb</t>
    <phoneticPr fontId="2" type="noConversion"/>
  </si>
  <si>
    <t>yarn.nodemanager.resource.cpu-vcores</t>
    <phoneticPr fontId="2" type="noConversion"/>
  </si>
  <si>
    <t xml:space="preserve">Spark </t>
    <phoneticPr fontId="2" type="noConversion"/>
  </si>
  <si>
    <t>spark.driver.memory</t>
    <phoneticPr fontId="2" type="noConversion"/>
  </si>
  <si>
    <t>spark.executor.memory</t>
    <phoneticPr fontId="2" type="noConversion"/>
  </si>
  <si>
    <t>8GB</t>
    <phoneticPr fontId="2" type="noConversion"/>
  </si>
  <si>
    <t>10GB</t>
    <phoneticPr fontId="2" type="noConversion"/>
  </si>
  <si>
    <t>spark.executor.memoryOverhead</t>
    <phoneticPr fontId="2" type="noConversion"/>
  </si>
  <si>
    <t>spark.dynamicAllocation.enabled</t>
    <phoneticPr fontId="2" type="noConversion"/>
  </si>
  <si>
    <t>spark.executor.instances</t>
    <phoneticPr fontId="2" type="noConversion"/>
  </si>
  <si>
    <t>spark.executor.cores</t>
    <phoneticPr fontId="2" type="noConversion"/>
  </si>
  <si>
    <t>spark.sql.autoBroadcastJoinThreshold</t>
    <phoneticPr fontId="2" type="noConversion"/>
  </si>
  <si>
    <t>spark.default.parallelism</t>
    <phoneticPr fontId="2" type="noConversion"/>
  </si>
  <si>
    <t>spark.sql.shuffle.partitions</t>
    <phoneticPr fontId="2" type="noConversion"/>
  </si>
  <si>
    <t>spark.sql.parquet.compression.codec</t>
    <phoneticPr fontId="2" type="noConversion"/>
  </si>
  <si>
    <t>snappy</t>
    <phoneticPr fontId="2" type="noConversion"/>
  </si>
  <si>
    <t>spark.sql.crossJoin.enabled</t>
    <phoneticPr fontId="2" type="noConversion"/>
  </si>
  <si>
    <t>spark.sql.adaptive.enabled</t>
    <phoneticPr fontId="2" type="noConversion"/>
  </si>
  <si>
    <t>spark.sql.adaptive.minNumPostShufflePartitions</t>
    <phoneticPr fontId="2" type="noConversion"/>
  </si>
  <si>
    <t>Enable AE</t>
    <phoneticPr fontId="2" type="noConversion"/>
  </si>
  <si>
    <t>DISABLE AE</t>
    <phoneticPr fontId="2" type="noConversion"/>
  </si>
  <si>
    <t xml:space="preserve">true </t>
    <phoneticPr fontId="2" type="noConversion"/>
  </si>
  <si>
    <t>true</t>
    <phoneticPr fontId="2" type="noConversion"/>
  </si>
  <si>
    <t>false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</si>
  <si>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</si>
  <si>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</si>
  <si>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</si>
  <si>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</si>
  <si>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q5</t>
    <phoneticPr fontId="2" type="noConversion"/>
  </si>
  <si>
    <t>q6</t>
    <phoneticPr fontId="2" type="noConversion"/>
  </si>
  <si>
    <t>q7</t>
    <phoneticPr fontId="2" type="noConversion"/>
  </si>
  <si>
    <t>q8</t>
    <phoneticPr fontId="2" type="noConversion"/>
  </si>
  <si>
    <t>q9</t>
    <phoneticPr fontId="2" type="noConversion"/>
  </si>
  <si>
    <t>q10</t>
    <phoneticPr fontId="2" type="noConversion"/>
  </si>
  <si>
    <t>q11</t>
    <phoneticPr fontId="2" type="noConversion"/>
  </si>
  <si>
    <t>TPCDSBench run each query 5 times, using the average time in seconds as a benchmark.
TPCDS Snappy:                            Best/Avg Time(ms)    Rate(M/s)   Per Row(ns)   Relative
------------------------------------------------------------------------------------------------
q1                                                   10767 / 11596                 83.0               12.0            1.0X</t>
    <phoneticPr fontId="2" type="noConversion"/>
  </si>
  <si>
    <t>q12</t>
    <phoneticPr fontId="2" type="noConversion"/>
  </si>
  <si>
    <t>q13</t>
    <phoneticPr fontId="2" type="noConversion"/>
  </si>
  <si>
    <t>q15</t>
    <phoneticPr fontId="2" type="noConversion"/>
  </si>
  <si>
    <t>q16</t>
    <phoneticPr fontId="2" type="noConversion"/>
  </si>
  <si>
    <t>q17</t>
    <phoneticPr fontId="2" type="noConversion"/>
  </si>
  <si>
    <t>q18</t>
    <phoneticPr fontId="2" type="noConversion"/>
  </si>
  <si>
    <t>q19</t>
    <phoneticPr fontId="2" type="noConversion"/>
  </si>
  <si>
    <t>q20</t>
    <phoneticPr fontId="2" type="noConversion"/>
  </si>
  <si>
    <t>spark.sql.broadcastTimeout</t>
    <phoneticPr fontId="2" type="noConversion"/>
  </si>
  <si>
    <t>600s</t>
    <phoneticPr fontId="2" type="noConversion"/>
  </si>
  <si>
    <t>20MB</t>
    <phoneticPr fontId="2" type="noConversion"/>
  </si>
  <si>
    <t>q21</t>
  </si>
  <si>
    <t>q22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</si>
  <si>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</si>
  <si>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</si>
  <si>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</si>
  <si>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</si>
  <si>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</si>
  <si>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</si>
  <si>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</si>
  <si>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</si>
  <si>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</si>
  <si>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</si>
  <si>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</si>
  <si>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</si>
  <si>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</si>
  <si>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</si>
  <si>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</si>
  <si>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</si>
  <si>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</si>
  <si>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</si>
  <si>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</si>
  <si>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</si>
  <si>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</si>
  <si>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</si>
  <si>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</si>
  <si>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</si>
  <si>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</si>
  <si>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</si>
  <si>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</si>
  <si>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</si>
  <si>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</si>
  <si>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</si>
  <si>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</si>
  <si>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</si>
  <si>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</si>
  <si>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</si>
  <si>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</si>
  <si>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</si>
  <si>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</si>
  <si>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</si>
  <si>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</si>
  <si>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</si>
  <si>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</si>
  <si>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</si>
  <si>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</si>
  <si>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</si>
  <si>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</si>
  <si>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</si>
  <si>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</si>
  <si>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</si>
  <si>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</si>
  <si>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</si>
  <si>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</si>
  <si>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</si>
  <si>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</si>
  <si>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</si>
  <si>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</si>
  <si>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</si>
  <si>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</si>
  <si>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</si>
  <si>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</si>
  <si>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</si>
  <si>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</si>
  <si>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</si>
  <si>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</si>
  <si>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</si>
  <si>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</si>
  <si>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</si>
  <si>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</si>
  <si>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</si>
  <si>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</si>
  <si>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</si>
  <si>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</si>
  <si>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</si>
  <si>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</si>
  <si>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 xml:space="preserve">q99          </t>
  </si>
  <si>
    <t>FIFO</t>
    <phoneticPr fontId="2" type="noConversion"/>
  </si>
  <si>
    <t>spark.scheduler.mode</t>
    <phoneticPr fontId="2" type="noConversion"/>
  </si>
  <si>
    <t>q14a</t>
    <phoneticPr fontId="2" type="noConversion"/>
  </si>
  <si>
    <t>q14b</t>
    <phoneticPr fontId="2" type="noConversion"/>
  </si>
  <si>
    <t>q23a</t>
    <phoneticPr fontId="2" type="noConversion"/>
  </si>
  <si>
    <t>q23b</t>
    <phoneticPr fontId="2" type="noConversion"/>
  </si>
  <si>
    <t>q24a</t>
    <phoneticPr fontId="2" type="noConversion"/>
  </si>
  <si>
    <t>q24b</t>
    <phoneticPr fontId="2" type="noConversion"/>
  </si>
  <si>
    <t>q39a</t>
    <phoneticPr fontId="2" type="noConversion"/>
  </si>
  <si>
    <t>q39b</t>
    <phoneticPr fontId="2" type="noConversion"/>
  </si>
  <si>
    <t>Current</t>
    <phoneticPr fontId="2" type="noConversion"/>
  </si>
  <si>
    <t>B/D</t>
    <phoneticPr fontId="2" type="noConversion"/>
  </si>
  <si>
    <t>(B-D)/B*100</t>
    <phoneticPr fontId="2" type="noConversion"/>
  </si>
  <si>
    <t>Spark 2.3.0 Adaptive Execution TPCDS 3TB BenchMark</t>
    <phoneticPr fontId="2" type="noConversion"/>
  </si>
  <si>
    <t>Current(seconds)</t>
    <phoneticPr fontId="2" type="noConversion"/>
  </si>
  <si>
    <t>AE disable(seconds)</t>
    <phoneticPr fontId="2" type="noConversion"/>
  </si>
  <si>
    <t>AE enable(seconds)</t>
    <phoneticPr fontId="2" type="noConversion"/>
  </si>
  <si>
    <t>Spark 2.3.0-SNAPSHOT(with Adaptive Execution Feature)</t>
    <phoneticPr fontId="2" type="noConversion"/>
  </si>
  <si>
    <t>Review BenchMark Result</t>
    <phoneticPr fontId="2" type="noConversion"/>
  </si>
  <si>
    <t>SPARK_HOME</t>
    <phoneticPr fontId="2" type="noConversion"/>
  </si>
  <si>
    <t>Adaptive Enabled</t>
    <phoneticPr fontId="2" type="noConversion"/>
  </si>
  <si>
    <t>Result File Location</t>
    <phoneticPr fontId="2" type="noConversion"/>
  </si>
  <si>
    <t>Type</t>
    <phoneticPr fontId="2" type="noConversion"/>
  </si>
  <si>
    <t>AE ENABLED</t>
    <phoneticPr fontId="2" type="noConversion"/>
  </si>
  <si>
    <t>AE DISABLED</t>
    <phoneticPr fontId="2" type="noConversion"/>
  </si>
  <si>
    <t>/home/work/spark</t>
    <phoneticPr fontId="2" type="noConversion"/>
  </si>
  <si>
    <t>/home/jiulong.zhu/spark-2.3.0-bin-hadoop2.7</t>
    <phoneticPr fontId="2" type="noConversion"/>
  </si>
  <si>
    <t>hdfs://pub1/user/jiulong.zhu/ae_bm_result/current</t>
    <phoneticPr fontId="2" type="noConversion"/>
  </si>
  <si>
    <t>hdfs://pub1/user/jiulong.zhu/ae_bm_result/ae_off</t>
    <phoneticPr fontId="2" type="noConversion"/>
  </si>
  <si>
    <t>hdfs://pub1/user/jiulong.zhu/ae_bm_result/ae_on</t>
    <phoneticPr fontId="2" type="noConversion"/>
  </si>
  <si>
    <t>broadcast timeout 10min, set
autoBroadcastJoinThreshold=-1</t>
    <phoneticPr fontId="2" type="noConversion"/>
  </si>
  <si>
    <t>SUM(procedure)</t>
    <phoneticPr fontId="2" type="noConversion"/>
  </si>
  <si>
    <t>测试结论: 
103 个TPCDS 标准测试用例中，
    &lt;0.95   负优化     无 
0.95~1.05   正常波动   1%
1.05~1.5倍优化         11% 
1.5~2 倍优化           23% 
2~2.5 倍优化           8% 
2.5~3 倍优化           12% 
3~3.5 倍优化           12% 
3.5~5 倍优化           17% 
5~10  倍优化           13%
&gt;10   倍优化           6%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</si>
</sst>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0_ "/>
    <numFmt numFmtId="181" formatCode="0.0_ "/>
  </numFmts>
  <fonts count="9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C00000"/>
      <name val="等线"/>
      <family val="2"/>
      <charset val="134"/>
      <scheme val="minor"/>
    </font>
    <font>
      <sz val="12"/>
      <color rgb="FFC00000"/>
      <name val="等线"/>
      <family val="4"/>
      <charset val="134"/>
      <scheme val="minor"/>
    </font>
    <font>
      <sz val="12"/>
      <color theme="9"/>
      <name val="等线"/>
      <family val="2"/>
      <charset val="134"/>
      <scheme val="minor"/>
    </font>
    <font>
      <b/>
      <sz val="12"/>
      <color theme="1"/>
      <name val="等线 (正文)"/>
      <family val="3"/>
      <charset val="134"/>
    </font>
    <font>
      <b/>
      <sz val="12"/>
      <color rgb="FFFF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2" borderId="0" xfId="0" applyFont="1" applyFill="1">
      <alignment vertical="center"/>
    </xf>
    <xf numFmtId="58" fontId="0" fillId="0" borderId="0" xfId="0" quotePrefix="1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quotePrefix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7" borderId="0" xfId="0" applyFill="1" applyAlignment="1">
      <alignment horizontal="left" vertical="top" wrapText="1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2" borderId="0" xfId="0" applyFill="1" applyAlignment="1">
      <alignment horizontal="center" vertical="top"/>
    </xf>
    <xf numFmtId="0" fontId="3" fillId="7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80" fontId="8" fillId="0" borderId="0" xfId="0" applyNumberFormat="1" applyFont="1">
      <alignment vertical="center"/>
    </xf>
    <xf numFmtId="181" fontId="8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1054100</xdr:colOff>
      <xdr:row>46</xdr:row>
      <xdr:rowOff>190500</xdr:rowOff>
    </xdr:from>
    <xdr:to>
      <xdr:col>13</xdr:col>
      <xdr:colOff>317500</xdr:colOff>
      <xdr:row>64</xdr:row>
      <xdr:rowOff>190500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2FC5FD7-7DF0-C442-A577-9E32BFF16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5100" y="9537700"/>
          <a:ext cx="9029700" cy="365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BA3F-91DD-7E4F-840F-2FE65CFA2B8E}">
  <dimension ref="A1:M121"/>
  <sheetViews>
    <sheetView tabSelected="1" zoomScaleNormal="100" workbookViewId="0">
      <selection activeCell="G106" sqref="G106"/>
    </sheetView>
  </sheetViews>
  <sheetFormatPr baseColWidth="10" defaultRowHeight="16"/>
  <cols>
    <col min="1" max="2" width="19.33203125" customWidth="1"/>
    <col min="3" max="3" width="18.33203125" customWidth="1"/>
    <col min="4" max="4" width="22" customWidth="1"/>
    <col min="5" max="5" width="14.33203125" customWidth="1"/>
    <col min="6" max="6" width="14" customWidth="1"/>
    <col min="7" max="7" width="31" customWidth="1"/>
    <col min="8" max="8" width="19.33203125" customWidth="1"/>
    <col min="9" max="9" width="25.5" customWidth="1"/>
    <col min="10" max="10" width="23" customWidth="1"/>
    <col min="11" max="11" width="26.83203125" customWidth="1"/>
    <col min="13" max="13" width="22.6640625" customWidth="1"/>
  </cols>
  <sheetData>
    <row r="1" spans="1:11">
      <c r="A1" s="20" t="s">
        <v>173</v>
      </c>
      <c r="B1" s="20"/>
      <c r="C1" s="20"/>
      <c r="D1" s="20"/>
      <c r="E1" s="20"/>
      <c r="F1" s="20"/>
      <c r="G1" s="20"/>
    </row>
    <row r="2" spans="1:11">
      <c r="A2" t="s">
        <v>0</v>
      </c>
      <c r="B2" t="s">
        <v>174</v>
      </c>
      <c r="C2" t="s">
        <v>175</v>
      </c>
      <c r="D2" t="s">
        <v>176</v>
      </c>
      <c r="E2" t="s">
        <v>172</v>
      </c>
      <c r="F2" t="s">
        <v>171</v>
      </c>
      <c r="G2" t="s">
        <v>1</v>
      </c>
    </row>
    <row r="3" spans="1:11">
      <c r="A3" t="s">
        <v>61</v>
      </c>
      <c r="B3">
        <v>13.54</v>
      </c>
      <c r="C3">
        <v>15.89</v>
      </c>
      <c r="D3">
        <v>5.99</v>
      </c>
      <c r="E3" s="19">
        <f>(B3-D3)/B3*100</f>
        <v>55.760709010339724</v>
      </c>
      <c r="F3" s="18">
        <f>B3/D3</f>
        <v>2.2604340567612686</v>
      </c>
    </row>
    <row r="4" spans="1:11">
      <c r="A4" t="s">
        <v>62</v>
      </c>
      <c r="B4">
        <v>19.920000000000002</v>
      </c>
      <c r="C4">
        <v>19.25</v>
      </c>
      <c r="D4">
        <v>11.44</v>
      </c>
      <c r="E4" s="19">
        <f t="shared" ref="E4:E67" si="0">(B4-D4)/B4*100</f>
        <v>42.570281124498003</v>
      </c>
      <c r="F4" s="18">
        <f t="shared" ref="F4:F67" si="1">B4/D4</f>
        <v>1.7412587412587415</v>
      </c>
    </row>
    <row r="5" spans="1:11">
      <c r="A5" t="s">
        <v>63</v>
      </c>
      <c r="B5">
        <v>11.26</v>
      </c>
      <c r="C5">
        <v>2.84</v>
      </c>
      <c r="D5">
        <v>2.94</v>
      </c>
      <c r="E5" s="19">
        <f t="shared" si="0"/>
        <v>73.889875666074602</v>
      </c>
      <c r="F5" s="18">
        <f t="shared" si="1"/>
        <v>3.8299319727891157</v>
      </c>
      <c r="I5" s="6" t="s">
        <v>6</v>
      </c>
      <c r="J5" s="6" t="s">
        <v>8</v>
      </c>
      <c r="K5" s="6" t="s">
        <v>7</v>
      </c>
    </row>
    <row r="6" spans="1:11">
      <c r="A6" t="s">
        <v>64</v>
      </c>
      <c r="B6">
        <v>406.73</v>
      </c>
      <c r="C6">
        <v>307.19</v>
      </c>
      <c r="D6">
        <v>159.83000000000001</v>
      </c>
      <c r="E6" s="19">
        <f t="shared" si="0"/>
        <v>60.703660905268855</v>
      </c>
      <c r="F6" s="18">
        <f t="shared" si="1"/>
        <v>2.544766314208847</v>
      </c>
      <c r="I6" t="s">
        <v>2</v>
      </c>
      <c r="J6" s="1">
        <v>1</v>
      </c>
      <c r="K6" s="1">
        <v>14</v>
      </c>
    </row>
    <row r="7" spans="1:11">
      <c r="A7" t="s">
        <v>65</v>
      </c>
      <c r="B7">
        <v>57.51</v>
      </c>
      <c r="C7">
        <v>42.84</v>
      </c>
      <c r="D7">
        <v>18.010000000000002</v>
      </c>
      <c r="E7" s="19">
        <f t="shared" si="0"/>
        <v>68.683707181359765</v>
      </c>
      <c r="F7" s="18">
        <f t="shared" si="1"/>
        <v>3.1932259855635756</v>
      </c>
      <c r="I7" s="3" t="s">
        <v>3</v>
      </c>
      <c r="J7" s="5" t="s">
        <v>5</v>
      </c>
      <c r="K7" s="5" t="s">
        <v>4</v>
      </c>
    </row>
    <row r="8" spans="1:11">
      <c r="A8" t="s">
        <v>66</v>
      </c>
      <c r="B8">
        <v>57.49</v>
      </c>
      <c r="C8">
        <v>15.97</v>
      </c>
      <c r="D8">
        <v>7.27</v>
      </c>
      <c r="E8" s="19">
        <f t="shared" si="0"/>
        <v>87.354322490867972</v>
      </c>
      <c r="F8" s="18">
        <f t="shared" si="1"/>
        <v>7.9078404401650628</v>
      </c>
      <c r="I8" s="3"/>
      <c r="J8" s="4"/>
      <c r="K8" s="4"/>
    </row>
    <row r="9" spans="1:11">
      <c r="A9" t="s">
        <v>67</v>
      </c>
      <c r="B9">
        <v>15.11</v>
      </c>
      <c r="C9">
        <v>6.91</v>
      </c>
      <c r="D9">
        <v>3.85</v>
      </c>
      <c r="E9" s="19">
        <f t="shared" si="0"/>
        <v>74.520185307743219</v>
      </c>
      <c r="F9" s="18">
        <f t="shared" si="1"/>
        <v>3.9246753246753245</v>
      </c>
      <c r="I9" s="3"/>
      <c r="J9" s="4"/>
      <c r="K9" s="4"/>
    </row>
    <row r="10" spans="1:11">
      <c r="A10" t="s">
        <v>68</v>
      </c>
      <c r="B10">
        <v>22.26</v>
      </c>
      <c r="C10">
        <v>25.94</v>
      </c>
      <c r="D10">
        <v>13.1</v>
      </c>
      <c r="E10" s="19">
        <f t="shared" si="0"/>
        <v>41.150044923629835</v>
      </c>
      <c r="F10" s="18">
        <f t="shared" si="1"/>
        <v>1.6992366412213742</v>
      </c>
      <c r="I10" s="3"/>
      <c r="J10" s="4"/>
      <c r="K10" s="4"/>
    </row>
    <row r="11" spans="1:11">
      <c r="A11" t="s">
        <v>69</v>
      </c>
      <c r="B11">
        <v>26.79</v>
      </c>
      <c r="C11">
        <v>31.12</v>
      </c>
      <c r="D11">
        <v>15.79</v>
      </c>
      <c r="E11" s="19">
        <f t="shared" si="0"/>
        <v>41.060097051138484</v>
      </c>
      <c r="F11" s="18">
        <f t="shared" si="1"/>
        <v>1.6966434452184929</v>
      </c>
      <c r="I11" s="3"/>
      <c r="J11" s="4"/>
      <c r="K11" s="4"/>
    </row>
    <row r="12" spans="1:11">
      <c r="A12" t="s">
        <v>70</v>
      </c>
      <c r="B12">
        <v>24.64</v>
      </c>
      <c r="C12">
        <v>19.309999999999999</v>
      </c>
      <c r="D12">
        <v>11.89</v>
      </c>
      <c r="E12" s="19">
        <f t="shared" si="0"/>
        <v>51.745129870129873</v>
      </c>
      <c r="F12" s="18">
        <f t="shared" si="1"/>
        <v>2.0723296888141296</v>
      </c>
      <c r="I12" t="s">
        <v>9</v>
      </c>
      <c r="J12" s="2" t="s">
        <v>10</v>
      </c>
      <c r="K12" s="2"/>
    </row>
    <row r="13" spans="1:11">
      <c r="A13" t="s">
        <v>71</v>
      </c>
      <c r="B13">
        <v>119.5</v>
      </c>
      <c r="C13">
        <v>61.82</v>
      </c>
      <c r="D13">
        <v>35.950000000000003</v>
      </c>
      <c r="E13" s="19">
        <f t="shared" si="0"/>
        <v>69.9163179916318</v>
      </c>
      <c r="F13" s="18">
        <f t="shared" si="1"/>
        <v>3.3240611961057023</v>
      </c>
      <c r="I13" t="s">
        <v>11</v>
      </c>
      <c r="J13" s="2" t="s">
        <v>12</v>
      </c>
      <c r="K13" s="2"/>
    </row>
    <row r="14" spans="1:11">
      <c r="A14" t="s">
        <v>73</v>
      </c>
      <c r="B14">
        <v>7.54</v>
      </c>
      <c r="C14">
        <v>6.62</v>
      </c>
      <c r="D14">
        <v>2.33</v>
      </c>
      <c r="E14" s="19">
        <f t="shared" si="0"/>
        <v>69.098143236074279</v>
      </c>
      <c r="F14" s="18">
        <f t="shared" si="1"/>
        <v>3.2360515021459229</v>
      </c>
      <c r="I14" t="s">
        <v>13</v>
      </c>
      <c r="J14" s="7" t="s">
        <v>16</v>
      </c>
      <c r="K14" s="2"/>
    </row>
    <row r="15" spans="1:11">
      <c r="A15" t="s">
        <v>74</v>
      </c>
      <c r="B15">
        <v>118.52</v>
      </c>
      <c r="C15">
        <v>32.299999999999997</v>
      </c>
      <c r="D15">
        <v>17</v>
      </c>
      <c r="E15" s="19">
        <f t="shared" si="0"/>
        <v>85.656429294633824</v>
      </c>
      <c r="F15" s="18">
        <f t="shared" si="1"/>
        <v>6.9717647058823529</v>
      </c>
      <c r="I15" t="s">
        <v>14</v>
      </c>
      <c r="J15" s="2" t="s">
        <v>15</v>
      </c>
      <c r="K15" s="2"/>
    </row>
    <row r="16" spans="1:11">
      <c r="A16" t="s">
        <v>162</v>
      </c>
      <c r="B16">
        <v>923.23</v>
      </c>
      <c r="C16">
        <v>882.46</v>
      </c>
      <c r="D16">
        <v>854.31</v>
      </c>
      <c r="E16" s="19">
        <f>(B16-D16)/B16*100</f>
        <v>7.4650953716842032</v>
      </c>
      <c r="F16" s="18">
        <f>B16/D16</f>
        <v>1.0806732918963844</v>
      </c>
      <c r="G16" s="5" t="s">
        <v>190</v>
      </c>
      <c r="I16" t="s">
        <v>17</v>
      </c>
      <c r="J16" s="2" t="s">
        <v>18</v>
      </c>
      <c r="K16" s="2"/>
    </row>
    <row r="17" spans="1:13">
      <c r="A17" t="s">
        <v>163</v>
      </c>
      <c r="B17">
        <v>799.05</v>
      </c>
      <c r="C17">
        <v>442.8</v>
      </c>
      <c r="D17">
        <v>657.49</v>
      </c>
      <c r="E17" s="19">
        <f>(B17-D17)/B17*100</f>
        <v>17.716037794881416</v>
      </c>
      <c r="F17" s="18">
        <f>B17/D17</f>
        <v>1.2153036548084382</v>
      </c>
      <c r="G17" s="4"/>
      <c r="I17" t="s">
        <v>19</v>
      </c>
      <c r="J17" s="2" t="s">
        <v>20</v>
      </c>
      <c r="K17" s="2"/>
    </row>
    <row r="18" spans="1:13">
      <c r="A18" t="s">
        <v>75</v>
      </c>
      <c r="B18">
        <v>54.99</v>
      </c>
      <c r="C18">
        <v>19.75</v>
      </c>
      <c r="D18">
        <v>6.9</v>
      </c>
      <c r="E18" s="19">
        <f t="shared" si="0"/>
        <v>87.452264048008729</v>
      </c>
      <c r="F18" s="18">
        <f t="shared" si="1"/>
        <v>7.9695652173913043</v>
      </c>
      <c r="I18" t="s">
        <v>21</v>
      </c>
      <c r="J18" s="2" t="s">
        <v>22</v>
      </c>
      <c r="K18" s="2"/>
    </row>
    <row r="19" spans="1:13">
      <c r="A19" t="s">
        <v>76</v>
      </c>
      <c r="B19">
        <v>80.58</v>
      </c>
      <c r="C19">
        <v>56.61</v>
      </c>
      <c r="D19">
        <v>47.71</v>
      </c>
      <c r="E19" s="19">
        <f t="shared" si="0"/>
        <v>40.791759741871431</v>
      </c>
      <c r="F19" s="18">
        <f t="shared" si="1"/>
        <v>1.6889540976734436</v>
      </c>
      <c r="I19" t="s">
        <v>23</v>
      </c>
      <c r="J19" s="2" t="s">
        <v>24</v>
      </c>
      <c r="K19" s="2"/>
    </row>
    <row r="20" spans="1:13">
      <c r="A20" t="s">
        <v>77</v>
      </c>
      <c r="B20">
        <v>170.23</v>
      </c>
      <c r="C20">
        <v>21.4</v>
      </c>
      <c r="D20">
        <v>9.7799999999999994</v>
      </c>
      <c r="E20" s="19">
        <f t="shared" si="0"/>
        <v>94.254831698290545</v>
      </c>
      <c r="F20" s="18">
        <f t="shared" si="1"/>
        <v>17.405930470347649</v>
      </c>
      <c r="I20" t="s">
        <v>25</v>
      </c>
      <c r="J20" s="2" t="s">
        <v>177</v>
      </c>
      <c r="K20" s="2"/>
    </row>
    <row r="21" spans="1:13">
      <c r="A21" t="s">
        <v>78</v>
      </c>
      <c r="B21">
        <v>26.41</v>
      </c>
      <c r="C21">
        <v>15.9</v>
      </c>
      <c r="D21">
        <v>7.65</v>
      </c>
      <c r="E21" s="19">
        <f t="shared" si="0"/>
        <v>71.033699356304425</v>
      </c>
      <c r="F21" s="18">
        <f t="shared" si="1"/>
        <v>3.4522875816993461</v>
      </c>
    </row>
    <row r="22" spans="1:13">
      <c r="A22" t="s">
        <v>79</v>
      </c>
      <c r="B22">
        <v>19.899999999999999</v>
      </c>
      <c r="C22">
        <v>9.9</v>
      </c>
      <c r="D22">
        <v>6.08</v>
      </c>
      <c r="E22" s="19">
        <f t="shared" si="0"/>
        <v>69.447236180904511</v>
      </c>
      <c r="F22" s="18">
        <f t="shared" si="1"/>
        <v>3.2730263157894735</v>
      </c>
    </row>
    <row r="23" spans="1:13">
      <c r="A23" t="s">
        <v>80</v>
      </c>
      <c r="B23">
        <v>11.58</v>
      </c>
      <c r="C23">
        <v>6.25</v>
      </c>
      <c r="D23">
        <v>2.52</v>
      </c>
      <c r="E23" s="19">
        <f t="shared" si="0"/>
        <v>78.238341968911911</v>
      </c>
      <c r="F23" s="18">
        <f t="shared" si="1"/>
        <v>4.5952380952380949</v>
      </c>
      <c r="I23" s="6" t="s">
        <v>28</v>
      </c>
      <c r="J23" s="8" t="s">
        <v>26</v>
      </c>
      <c r="K23" s="8"/>
      <c r="L23" s="8" t="s">
        <v>27</v>
      </c>
      <c r="M23" s="8"/>
    </row>
    <row r="24" spans="1:13">
      <c r="A24" t="s">
        <v>84</v>
      </c>
      <c r="B24">
        <v>19.489999999999998</v>
      </c>
      <c r="C24">
        <v>3.66</v>
      </c>
      <c r="D24">
        <v>1.41</v>
      </c>
      <c r="E24" s="19">
        <f t="shared" si="0"/>
        <v>92.765520779887126</v>
      </c>
      <c r="F24" s="18">
        <f t="shared" si="1"/>
        <v>13.822695035460992</v>
      </c>
      <c r="I24" s="10" t="s">
        <v>29</v>
      </c>
      <c r="J24" s="10" t="s">
        <v>30</v>
      </c>
      <c r="K24" s="10"/>
      <c r="L24" s="10" t="s">
        <v>31</v>
      </c>
      <c r="M24" s="10"/>
    </row>
    <row r="25" spans="1:13">
      <c r="A25" t="s">
        <v>85</v>
      </c>
      <c r="B25">
        <v>18.71</v>
      </c>
      <c r="C25">
        <v>37.44</v>
      </c>
      <c r="D25">
        <v>13.66</v>
      </c>
      <c r="E25" s="19">
        <f t="shared" si="0"/>
        <v>26.990913949759488</v>
      </c>
      <c r="F25" s="18">
        <f t="shared" si="1"/>
        <v>1.3696925329428991</v>
      </c>
      <c r="I25" s="10"/>
      <c r="J25" s="10" t="s">
        <v>32</v>
      </c>
      <c r="K25" s="10"/>
      <c r="L25" s="10" t="s">
        <v>35</v>
      </c>
      <c r="M25" s="10"/>
    </row>
    <row r="26" spans="1:13" ht="16" customHeight="1">
      <c r="A26" t="s">
        <v>164</v>
      </c>
      <c r="B26">
        <v>418.69</v>
      </c>
      <c r="C26">
        <v>163.95</v>
      </c>
      <c r="D26">
        <v>147.9</v>
      </c>
      <c r="E26" s="19">
        <f t="shared" si="0"/>
        <v>64.675535599130612</v>
      </c>
      <c r="F26" s="18">
        <f>B26/D26</f>
        <v>2.8308992562542259</v>
      </c>
      <c r="I26" s="10"/>
      <c r="J26" s="10" t="s">
        <v>33</v>
      </c>
      <c r="K26" s="10"/>
      <c r="L26" s="10" t="s">
        <v>34</v>
      </c>
      <c r="M26" s="10"/>
    </row>
    <row r="27" spans="1:13">
      <c r="A27" t="s">
        <v>165</v>
      </c>
      <c r="B27">
        <v>193.06</v>
      </c>
      <c r="C27">
        <v>194.32</v>
      </c>
      <c r="D27">
        <v>183.16</v>
      </c>
      <c r="E27" s="19">
        <f t="shared" si="0"/>
        <v>5.127939500673369</v>
      </c>
      <c r="F27" s="18">
        <f>B27/D27</f>
        <v>1.0540511028608868</v>
      </c>
      <c r="I27" s="11" t="s">
        <v>36</v>
      </c>
      <c r="J27" s="11" t="s">
        <v>37</v>
      </c>
      <c r="K27" s="11"/>
      <c r="L27" s="11" t="s">
        <v>34</v>
      </c>
      <c r="M27" s="11"/>
    </row>
    <row r="28" spans="1:13">
      <c r="A28" t="s">
        <v>166</v>
      </c>
      <c r="B28">
        <v>291.97000000000003</v>
      </c>
      <c r="C28">
        <v>269.07</v>
      </c>
      <c r="D28">
        <v>240.4</v>
      </c>
      <c r="E28" s="19">
        <f t="shared" si="0"/>
        <v>17.66277357262733</v>
      </c>
      <c r="F28" s="18">
        <f t="shared" si="1"/>
        <v>1.2145174708818636</v>
      </c>
      <c r="I28" s="11"/>
      <c r="J28" s="11" t="s">
        <v>38</v>
      </c>
      <c r="K28" s="11"/>
      <c r="L28" s="11">
        <v>48</v>
      </c>
      <c r="M28" s="11"/>
    </row>
    <row r="29" spans="1:13">
      <c r="A29" t="s">
        <v>167</v>
      </c>
      <c r="B29">
        <v>336.97</v>
      </c>
      <c r="C29">
        <v>256.88</v>
      </c>
      <c r="D29">
        <v>220.57</v>
      </c>
      <c r="E29" s="19">
        <f t="shared" si="0"/>
        <v>34.543134403656119</v>
      </c>
      <c r="F29" s="18">
        <f>B29/D29</f>
        <v>1.5277236251530129</v>
      </c>
      <c r="I29" s="12" t="s">
        <v>39</v>
      </c>
      <c r="J29" s="12" t="s">
        <v>45</v>
      </c>
      <c r="K29" s="12"/>
      <c r="L29" s="13" t="s">
        <v>60</v>
      </c>
      <c r="M29" s="12"/>
    </row>
    <row r="30" spans="1:13">
      <c r="A30" t="s">
        <v>86</v>
      </c>
      <c r="B30">
        <v>180.63900000000001</v>
      </c>
      <c r="C30">
        <v>19.28</v>
      </c>
      <c r="D30">
        <v>8.59</v>
      </c>
      <c r="E30" s="19">
        <f t="shared" si="0"/>
        <v>95.244659237484711</v>
      </c>
      <c r="F30" s="18">
        <f t="shared" si="1"/>
        <v>21.02898719441211</v>
      </c>
      <c r="I30" s="12"/>
      <c r="J30" s="12" t="s">
        <v>40</v>
      </c>
      <c r="K30" s="12"/>
      <c r="L30" s="12" t="s">
        <v>42</v>
      </c>
      <c r="M30" s="12"/>
    </row>
    <row r="31" spans="1:13">
      <c r="A31" t="s">
        <v>87</v>
      </c>
      <c r="B31">
        <v>11.54</v>
      </c>
      <c r="C31">
        <v>4.42</v>
      </c>
      <c r="D31">
        <v>2.61</v>
      </c>
      <c r="E31" s="19">
        <f t="shared" si="0"/>
        <v>77.383015597920277</v>
      </c>
      <c r="F31" s="18">
        <f t="shared" si="1"/>
        <v>4.421455938697318</v>
      </c>
      <c r="I31" s="12"/>
      <c r="J31" s="12" t="s">
        <v>41</v>
      </c>
      <c r="K31" s="12"/>
      <c r="L31" s="12" t="s">
        <v>43</v>
      </c>
      <c r="M31" s="12"/>
    </row>
    <row r="32" spans="1:13">
      <c r="A32" t="s">
        <v>88</v>
      </c>
      <c r="B32">
        <v>15.77</v>
      </c>
      <c r="C32">
        <v>4.55</v>
      </c>
      <c r="D32">
        <v>3.28</v>
      </c>
      <c r="E32" s="19">
        <f t="shared" si="0"/>
        <v>79.201014584654402</v>
      </c>
      <c r="F32" s="18">
        <f t="shared" si="1"/>
        <v>4.8079268292682924</v>
      </c>
      <c r="I32" s="12"/>
      <c r="J32" s="12" t="s">
        <v>44</v>
      </c>
      <c r="K32" s="12"/>
      <c r="L32" s="12" t="s">
        <v>43</v>
      </c>
      <c r="M32" s="12"/>
    </row>
    <row r="33" spans="1:13">
      <c r="A33" t="s">
        <v>89</v>
      </c>
      <c r="B33">
        <v>58.69</v>
      </c>
      <c r="C33">
        <v>49.54</v>
      </c>
      <c r="D33">
        <v>22.2</v>
      </c>
      <c r="E33" s="19">
        <f t="shared" si="0"/>
        <v>62.17413528710172</v>
      </c>
      <c r="F33" s="18">
        <f t="shared" si="1"/>
        <v>2.6436936936936939</v>
      </c>
      <c r="I33" s="12"/>
      <c r="J33" s="12" t="s">
        <v>46</v>
      </c>
      <c r="K33" s="12"/>
      <c r="L33" s="12">
        <v>100</v>
      </c>
      <c r="M33" s="12"/>
    </row>
    <row r="34" spans="1:13">
      <c r="A34" t="s">
        <v>90</v>
      </c>
      <c r="B34">
        <v>173.4</v>
      </c>
      <c r="C34">
        <v>45.85</v>
      </c>
      <c r="D34">
        <v>20.55</v>
      </c>
      <c r="E34" s="19">
        <f t="shared" si="0"/>
        <v>88.14878892733563</v>
      </c>
      <c r="F34" s="18">
        <f t="shared" si="1"/>
        <v>8.437956204379562</v>
      </c>
      <c r="I34" s="12"/>
      <c r="J34" s="12" t="s">
        <v>47</v>
      </c>
      <c r="K34" s="12"/>
      <c r="L34" s="12">
        <v>5</v>
      </c>
      <c r="M34" s="12"/>
    </row>
    <row r="35" spans="1:13">
      <c r="A35" t="s">
        <v>91</v>
      </c>
      <c r="B35">
        <v>15.96</v>
      </c>
      <c r="C35">
        <v>28.32</v>
      </c>
      <c r="D35">
        <v>11.12</v>
      </c>
      <c r="E35" s="19">
        <f t="shared" si="0"/>
        <v>30.325814536340861</v>
      </c>
      <c r="F35" s="18">
        <f t="shared" si="1"/>
        <v>1.4352517985611513</v>
      </c>
      <c r="I35" s="12"/>
      <c r="J35" s="12" t="s">
        <v>161</v>
      </c>
      <c r="K35" s="12"/>
      <c r="L35" s="12" t="s">
        <v>160</v>
      </c>
      <c r="M35" s="12"/>
    </row>
    <row r="36" spans="1:13">
      <c r="A36" t="s">
        <v>92</v>
      </c>
      <c r="B36">
        <v>36.26</v>
      </c>
      <c r="C36">
        <v>26.1</v>
      </c>
      <c r="D36">
        <v>12.87</v>
      </c>
      <c r="E36" s="19">
        <f t="shared" si="0"/>
        <v>64.50634307777166</v>
      </c>
      <c r="F36" s="18">
        <f t="shared" si="1"/>
        <v>2.8174048174048174</v>
      </c>
      <c r="I36" s="12"/>
      <c r="J36" s="12" t="s">
        <v>81</v>
      </c>
      <c r="K36" s="12"/>
      <c r="L36" s="12" t="s">
        <v>82</v>
      </c>
      <c r="M36" s="12"/>
    </row>
    <row r="37" spans="1:13">
      <c r="A37" t="s">
        <v>93</v>
      </c>
      <c r="B37">
        <v>13.57</v>
      </c>
      <c r="C37">
        <v>4.3499999999999996</v>
      </c>
      <c r="D37">
        <v>1.83</v>
      </c>
      <c r="E37" s="19">
        <f t="shared" si="0"/>
        <v>86.51436993367723</v>
      </c>
      <c r="F37" s="18">
        <f t="shared" si="1"/>
        <v>7.415300546448087</v>
      </c>
      <c r="I37" s="12"/>
      <c r="J37" s="12" t="s">
        <v>48</v>
      </c>
      <c r="K37" s="12"/>
      <c r="L37" s="12" t="s">
        <v>83</v>
      </c>
      <c r="M37" s="12"/>
    </row>
    <row r="38" spans="1:13">
      <c r="A38" t="s">
        <v>94</v>
      </c>
      <c r="B38">
        <v>25.57</v>
      </c>
      <c r="C38">
        <v>11.01</v>
      </c>
      <c r="D38">
        <v>7.41</v>
      </c>
      <c r="E38" s="19">
        <f t="shared" si="0"/>
        <v>71.020727414939373</v>
      </c>
      <c r="F38" s="18">
        <f t="shared" si="1"/>
        <v>3.4507422402159245</v>
      </c>
      <c r="I38" s="12"/>
      <c r="J38" s="12" t="s">
        <v>49</v>
      </c>
      <c r="K38" s="12"/>
      <c r="L38" s="12">
        <v>1000</v>
      </c>
      <c r="M38" s="12"/>
    </row>
    <row r="39" spans="1:13">
      <c r="A39" t="s">
        <v>95</v>
      </c>
      <c r="B39">
        <v>14.12</v>
      </c>
      <c r="C39">
        <v>10.19</v>
      </c>
      <c r="D39">
        <v>4.8</v>
      </c>
      <c r="E39" s="19">
        <f t="shared" si="0"/>
        <v>66.005665722379618</v>
      </c>
      <c r="F39" s="18">
        <f t="shared" si="1"/>
        <v>2.9416666666666664</v>
      </c>
      <c r="I39" s="12"/>
      <c r="J39" s="12" t="s">
        <v>50</v>
      </c>
      <c r="K39" s="12"/>
      <c r="L39" s="12">
        <v>1000</v>
      </c>
      <c r="M39" s="12"/>
    </row>
    <row r="40" spans="1:13">
      <c r="A40" t="s">
        <v>96</v>
      </c>
      <c r="B40">
        <v>36.79</v>
      </c>
      <c r="C40">
        <v>28.15</v>
      </c>
      <c r="D40">
        <v>17.45</v>
      </c>
      <c r="E40" s="19">
        <f t="shared" si="0"/>
        <v>52.568632780646915</v>
      </c>
      <c r="F40" s="18">
        <f t="shared" si="1"/>
        <v>2.1083094555873925</v>
      </c>
      <c r="I40" s="12"/>
      <c r="J40" s="12" t="s">
        <v>51</v>
      </c>
      <c r="K40" s="12"/>
      <c r="L40" s="12" t="s">
        <v>52</v>
      </c>
      <c r="M40" s="12"/>
    </row>
    <row r="41" spans="1:13">
      <c r="A41" t="s">
        <v>97</v>
      </c>
      <c r="B41">
        <v>16.29</v>
      </c>
      <c r="C41">
        <v>8.24</v>
      </c>
      <c r="D41">
        <v>5.91</v>
      </c>
      <c r="E41" s="19">
        <f t="shared" si="0"/>
        <v>63.720073664825037</v>
      </c>
      <c r="F41" s="18">
        <f t="shared" si="1"/>
        <v>2.7563451776649743</v>
      </c>
      <c r="I41" s="12"/>
      <c r="J41" s="12" t="s">
        <v>53</v>
      </c>
      <c r="K41" s="12"/>
      <c r="L41" s="13" t="s">
        <v>59</v>
      </c>
      <c r="M41" s="12"/>
    </row>
    <row r="42" spans="1:13">
      <c r="A42" t="s">
        <v>98</v>
      </c>
      <c r="B42">
        <v>20.54</v>
      </c>
      <c r="C42">
        <v>20.77</v>
      </c>
      <c r="D42">
        <v>12.34</v>
      </c>
      <c r="E42" s="19">
        <f t="shared" si="0"/>
        <v>39.922103213242451</v>
      </c>
      <c r="F42" s="18">
        <f t="shared" si="1"/>
        <v>1.6645056726094003</v>
      </c>
      <c r="I42" s="14" t="s">
        <v>56</v>
      </c>
      <c r="J42" s="14" t="s">
        <v>54</v>
      </c>
      <c r="K42" s="14"/>
      <c r="L42" s="14" t="s">
        <v>58</v>
      </c>
      <c r="M42" s="14"/>
    </row>
    <row r="43" spans="1:13">
      <c r="A43" t="s">
        <v>99</v>
      </c>
      <c r="B43">
        <v>45.02</v>
      </c>
      <c r="C43">
        <v>37.58</v>
      </c>
      <c r="D43">
        <v>27.03</v>
      </c>
      <c r="E43" s="19">
        <f t="shared" si="0"/>
        <v>39.960017769880061</v>
      </c>
      <c r="F43" s="18">
        <f t="shared" si="1"/>
        <v>1.6655567887532372</v>
      </c>
      <c r="I43" s="14"/>
      <c r="J43" s="14" t="s">
        <v>55</v>
      </c>
      <c r="K43" s="14"/>
      <c r="L43" s="14">
        <v>1000</v>
      </c>
      <c r="M43" s="14"/>
    </row>
    <row r="44" spans="1:13" ht="16" customHeight="1">
      <c r="A44" t="s">
        <v>168</v>
      </c>
      <c r="B44">
        <v>13.55</v>
      </c>
      <c r="C44">
        <v>12.31</v>
      </c>
      <c r="D44">
        <v>9.2799999999999994</v>
      </c>
      <c r="E44" s="19">
        <f t="shared" si="0"/>
        <v>31.512915129151299</v>
      </c>
      <c r="F44" s="18">
        <f t="shared" si="1"/>
        <v>1.4601293103448278</v>
      </c>
      <c r="I44" s="15" t="s">
        <v>57</v>
      </c>
      <c r="J44" s="9" t="s">
        <v>54</v>
      </c>
      <c r="K44" s="9"/>
      <c r="L44" s="16" t="s">
        <v>60</v>
      </c>
      <c r="M44" s="9"/>
    </row>
    <row r="45" spans="1:13">
      <c r="A45" t="s">
        <v>169</v>
      </c>
      <c r="B45">
        <v>11.8</v>
      </c>
      <c r="C45">
        <v>8.5</v>
      </c>
      <c r="D45">
        <v>8.18</v>
      </c>
      <c r="E45" s="19">
        <f t="shared" si="0"/>
        <v>30.677966101694921</v>
      </c>
      <c r="F45" s="18">
        <f t="shared" si="1"/>
        <v>1.4425427872860637</v>
      </c>
    </row>
    <row r="46" spans="1:13">
      <c r="A46" t="s">
        <v>100</v>
      </c>
      <c r="B46">
        <v>61.55</v>
      </c>
      <c r="C46">
        <v>11.13</v>
      </c>
      <c r="D46">
        <v>5.43</v>
      </c>
      <c r="E46" s="19">
        <f t="shared" si="0"/>
        <v>91.17790414297319</v>
      </c>
      <c r="F46" s="18">
        <f t="shared" si="1"/>
        <v>11.335174953959484</v>
      </c>
    </row>
    <row r="47" spans="1:13">
      <c r="A47" t="s">
        <v>101</v>
      </c>
      <c r="B47">
        <v>0.63</v>
      </c>
      <c r="C47">
        <v>0.89</v>
      </c>
      <c r="D47">
        <v>0.57999999999999996</v>
      </c>
      <c r="E47" s="19">
        <f t="shared" si="0"/>
        <v>7.936507936507943</v>
      </c>
      <c r="F47" s="18">
        <f t="shared" si="1"/>
        <v>1.0862068965517242</v>
      </c>
    </row>
    <row r="48" spans="1:13" ht="16" customHeight="1">
      <c r="A48" t="s">
        <v>102</v>
      </c>
      <c r="B48">
        <v>12.09</v>
      </c>
      <c r="C48">
        <v>2.0099999999999998</v>
      </c>
      <c r="D48">
        <v>1.95</v>
      </c>
      <c r="E48" s="19">
        <f t="shared" si="0"/>
        <v>83.870967741935488</v>
      </c>
      <c r="F48" s="18">
        <f t="shared" si="1"/>
        <v>6.2</v>
      </c>
    </row>
    <row r="49" spans="1:8">
      <c r="A49" t="s">
        <v>103</v>
      </c>
      <c r="B49">
        <v>15.34</v>
      </c>
      <c r="C49">
        <v>8.48</v>
      </c>
      <c r="D49">
        <v>4.84</v>
      </c>
      <c r="E49" s="19">
        <f t="shared" si="0"/>
        <v>68.448500651890484</v>
      </c>
      <c r="F49" s="18">
        <f t="shared" si="1"/>
        <v>3.169421487603306</v>
      </c>
    </row>
    <row r="50" spans="1:8">
      <c r="A50" t="s">
        <v>104</v>
      </c>
      <c r="B50">
        <v>27.21</v>
      </c>
      <c r="C50">
        <v>16.18</v>
      </c>
      <c r="D50">
        <v>9.0399999999999991</v>
      </c>
      <c r="E50" s="19">
        <f t="shared" si="0"/>
        <v>66.776920249908116</v>
      </c>
      <c r="F50" s="18">
        <f t="shared" si="1"/>
        <v>3.0099557522123899</v>
      </c>
    </row>
    <row r="51" spans="1:8">
      <c r="A51" t="s">
        <v>105</v>
      </c>
      <c r="B51">
        <v>31.44</v>
      </c>
      <c r="C51">
        <v>17.329999999999998</v>
      </c>
      <c r="D51">
        <v>7.5</v>
      </c>
      <c r="E51" s="19">
        <f t="shared" si="0"/>
        <v>76.145038167938921</v>
      </c>
      <c r="F51" s="18">
        <f t="shared" si="1"/>
        <v>4.1920000000000002</v>
      </c>
    </row>
    <row r="52" spans="1:8">
      <c r="A52" t="s">
        <v>106</v>
      </c>
      <c r="B52">
        <v>19.96</v>
      </c>
      <c r="C52">
        <v>13.72</v>
      </c>
      <c r="D52">
        <v>7.22</v>
      </c>
      <c r="E52" s="19">
        <f t="shared" si="0"/>
        <v>63.827655310621246</v>
      </c>
      <c r="F52" s="18">
        <f t="shared" si="1"/>
        <v>2.7645429362880889</v>
      </c>
    </row>
    <row r="53" spans="1:8">
      <c r="A53" t="s">
        <v>107</v>
      </c>
      <c r="B53">
        <v>33.61</v>
      </c>
      <c r="C53">
        <v>44.05</v>
      </c>
      <c r="D53">
        <v>18.66</v>
      </c>
      <c r="E53" s="19">
        <f t="shared" si="0"/>
        <v>44.480809282951498</v>
      </c>
      <c r="F53" s="18">
        <f t="shared" si="1"/>
        <v>1.8011789924973205</v>
      </c>
    </row>
    <row r="54" spans="1:8">
      <c r="A54" t="s">
        <v>108</v>
      </c>
      <c r="B54">
        <v>37.11</v>
      </c>
      <c r="C54">
        <v>18.47</v>
      </c>
      <c r="D54">
        <v>9.9</v>
      </c>
      <c r="E54" s="19">
        <f t="shared" si="0"/>
        <v>73.322554567502024</v>
      </c>
      <c r="F54" s="18">
        <f t="shared" si="1"/>
        <v>3.7484848484848481</v>
      </c>
    </row>
    <row r="55" spans="1:8">
      <c r="A55" t="s">
        <v>109</v>
      </c>
      <c r="B55">
        <v>64.77</v>
      </c>
      <c r="C55">
        <v>13.16</v>
      </c>
      <c r="D55">
        <v>7.26</v>
      </c>
      <c r="E55" s="19">
        <f t="shared" si="0"/>
        <v>88.791106993978701</v>
      </c>
      <c r="F55" s="18">
        <f t="shared" si="1"/>
        <v>8.9214876033057848</v>
      </c>
    </row>
    <row r="56" spans="1:8">
      <c r="A56" t="s">
        <v>110</v>
      </c>
      <c r="B56">
        <v>114.27</v>
      </c>
      <c r="C56">
        <v>110.36</v>
      </c>
      <c r="D56">
        <v>60.19</v>
      </c>
      <c r="E56" s="19">
        <f t="shared" si="0"/>
        <v>47.326507394766779</v>
      </c>
      <c r="F56" s="18">
        <f t="shared" si="1"/>
        <v>1.8984881209503239</v>
      </c>
    </row>
    <row r="57" spans="1:8">
      <c r="A57" t="s">
        <v>111</v>
      </c>
      <c r="B57">
        <v>30.99</v>
      </c>
      <c r="C57">
        <v>22.04</v>
      </c>
      <c r="D57">
        <v>11.87</v>
      </c>
      <c r="E57" s="19">
        <f t="shared" si="0"/>
        <v>61.697321716682794</v>
      </c>
      <c r="F57" s="18">
        <f t="shared" si="1"/>
        <v>2.6107834877843303</v>
      </c>
    </row>
    <row r="58" spans="1:8">
      <c r="A58" t="s">
        <v>112</v>
      </c>
      <c r="B58">
        <v>12.89</v>
      </c>
      <c r="C58">
        <v>1.77</v>
      </c>
      <c r="D58">
        <v>1.91</v>
      </c>
      <c r="E58" s="19">
        <f t="shared" si="0"/>
        <v>85.182311869666407</v>
      </c>
      <c r="F58" s="18">
        <f t="shared" si="1"/>
        <v>6.7486910994764404</v>
      </c>
    </row>
    <row r="59" spans="1:8">
      <c r="A59" t="s">
        <v>113</v>
      </c>
      <c r="B59">
        <v>13.98</v>
      </c>
      <c r="C59">
        <v>3.49</v>
      </c>
      <c r="D59">
        <v>2.69</v>
      </c>
      <c r="E59" s="19">
        <f t="shared" si="0"/>
        <v>80.758226037195996</v>
      </c>
      <c r="F59" s="18">
        <f t="shared" si="1"/>
        <v>5.1970260223048328</v>
      </c>
    </row>
    <row r="60" spans="1:8">
      <c r="A60" t="s">
        <v>114</v>
      </c>
      <c r="B60">
        <v>63.68</v>
      </c>
      <c r="C60">
        <v>12.79</v>
      </c>
      <c r="D60">
        <v>7.66</v>
      </c>
      <c r="E60" s="19">
        <f t="shared" si="0"/>
        <v>87.971105527638187</v>
      </c>
      <c r="F60" s="18">
        <f t="shared" si="1"/>
        <v>8.3133159268929511</v>
      </c>
    </row>
    <row r="61" spans="1:8">
      <c r="A61" t="s">
        <v>115</v>
      </c>
      <c r="B61">
        <v>12.6</v>
      </c>
      <c r="C61">
        <v>1.78</v>
      </c>
      <c r="D61">
        <v>1.78</v>
      </c>
      <c r="E61" s="19">
        <f t="shared" si="0"/>
        <v>85.873015873015873</v>
      </c>
      <c r="F61" s="18">
        <f t="shared" si="1"/>
        <v>7.0786516853932584</v>
      </c>
    </row>
    <row r="62" spans="1:8">
      <c r="A62" t="s">
        <v>116</v>
      </c>
      <c r="B62">
        <v>22.38</v>
      </c>
      <c r="C62">
        <v>10.76</v>
      </c>
      <c r="D62">
        <v>6.98</v>
      </c>
      <c r="E62" s="19">
        <f t="shared" si="0"/>
        <v>68.811438784629132</v>
      </c>
      <c r="F62" s="18">
        <f t="shared" si="1"/>
        <v>3.2063037249283663</v>
      </c>
    </row>
    <row r="63" spans="1:8">
      <c r="A63" t="s">
        <v>117</v>
      </c>
      <c r="B63">
        <v>24.76</v>
      </c>
      <c r="C63">
        <v>19.7</v>
      </c>
      <c r="D63">
        <v>12.38</v>
      </c>
      <c r="E63" s="19">
        <f t="shared" si="0"/>
        <v>50</v>
      </c>
      <c r="F63" s="18">
        <f t="shared" si="1"/>
        <v>2</v>
      </c>
    </row>
    <row r="64" spans="1:8">
      <c r="A64" t="s">
        <v>118</v>
      </c>
      <c r="B64">
        <v>29.99</v>
      </c>
      <c r="C64">
        <v>21.12</v>
      </c>
      <c r="D64">
        <v>19.16</v>
      </c>
      <c r="E64" s="19">
        <f t="shared" si="0"/>
        <v>36.112037345781921</v>
      </c>
      <c r="F64" s="18">
        <f t="shared" si="1"/>
        <v>1.5652400835073068</v>
      </c>
      <c r="H64" s="24"/>
    </row>
    <row r="65" spans="1:13">
      <c r="A65" t="s">
        <v>119</v>
      </c>
      <c r="B65">
        <v>33.869999999999997</v>
      </c>
      <c r="C65">
        <v>20.170000000000002</v>
      </c>
      <c r="D65">
        <v>16.28</v>
      </c>
      <c r="E65" s="19">
        <f t="shared" si="0"/>
        <v>51.933864777088864</v>
      </c>
      <c r="F65" s="18">
        <f t="shared" si="1"/>
        <v>2.0804668304668303</v>
      </c>
    </row>
    <row r="66" spans="1:13">
      <c r="A66" t="s">
        <v>120</v>
      </c>
      <c r="B66">
        <v>25.49</v>
      </c>
      <c r="C66">
        <v>7.39</v>
      </c>
      <c r="D66">
        <v>7.94</v>
      </c>
      <c r="E66" s="19">
        <f t="shared" si="0"/>
        <v>68.850529619458598</v>
      </c>
      <c r="F66" s="18">
        <f t="shared" si="1"/>
        <v>3.2103274559193951</v>
      </c>
    </row>
    <row r="67" spans="1:13" ht="16" customHeight="1">
      <c r="A67" t="s">
        <v>121</v>
      </c>
      <c r="B67">
        <v>40.25</v>
      </c>
      <c r="C67">
        <v>9.42</v>
      </c>
      <c r="D67">
        <v>8.9499999999999993</v>
      </c>
      <c r="E67" s="19">
        <f t="shared" si="0"/>
        <v>77.76397515527951</v>
      </c>
      <c r="F67" s="18">
        <f t="shared" si="1"/>
        <v>4.4972067039106145</v>
      </c>
      <c r="I67" s="25" t="s">
        <v>192</v>
      </c>
      <c r="J67" s="26"/>
      <c r="K67" s="26"/>
      <c r="L67" s="26"/>
      <c r="M67" s="26"/>
    </row>
    <row r="68" spans="1:13">
      <c r="A68" t="s">
        <v>122</v>
      </c>
      <c r="B68">
        <v>10.75</v>
      </c>
      <c r="C68">
        <v>6.31</v>
      </c>
      <c r="D68">
        <v>6.6</v>
      </c>
      <c r="E68" s="19">
        <f t="shared" ref="E68:E106" si="2">(B68-D68)/B68*100</f>
        <v>38.604651162790695</v>
      </c>
      <c r="F68" s="18">
        <f t="shared" ref="F68:F106" si="3">B68/D68</f>
        <v>1.6287878787878789</v>
      </c>
      <c r="I68" s="26"/>
      <c r="J68" s="26"/>
      <c r="K68" s="26"/>
      <c r="L68" s="26"/>
      <c r="M68" s="26"/>
    </row>
    <row r="69" spans="1:13">
      <c r="A69" t="s">
        <v>123</v>
      </c>
      <c r="B69">
        <v>12.88</v>
      </c>
      <c r="C69">
        <v>2.64</v>
      </c>
      <c r="D69">
        <v>2.7</v>
      </c>
      <c r="E69" s="19">
        <f t="shared" si="2"/>
        <v>79.037267080745337</v>
      </c>
      <c r="F69" s="18">
        <f t="shared" si="3"/>
        <v>4.7703703703703706</v>
      </c>
      <c r="I69" s="26"/>
      <c r="J69" s="26"/>
      <c r="K69" s="26"/>
      <c r="L69" s="26"/>
      <c r="M69" s="26"/>
    </row>
    <row r="70" spans="1:13">
      <c r="A70" t="s">
        <v>124</v>
      </c>
      <c r="B70">
        <v>404.51</v>
      </c>
      <c r="C70">
        <v>133.69</v>
      </c>
      <c r="D70">
        <v>121.59</v>
      </c>
      <c r="E70" s="19">
        <f t="shared" si="2"/>
        <v>69.941410595535331</v>
      </c>
      <c r="F70" s="18">
        <f t="shared" si="3"/>
        <v>3.3268360884941193</v>
      </c>
      <c r="I70" s="26"/>
      <c r="J70" s="26"/>
      <c r="K70" s="26"/>
      <c r="L70" s="26"/>
      <c r="M70" s="26"/>
    </row>
    <row r="71" spans="1:13">
      <c r="A71" t="s">
        <v>125</v>
      </c>
      <c r="B71">
        <v>44.41</v>
      </c>
      <c r="C71">
        <v>30.26</v>
      </c>
      <c r="D71">
        <v>25.85</v>
      </c>
      <c r="E71" s="19">
        <f t="shared" si="2"/>
        <v>41.792389101553695</v>
      </c>
      <c r="F71" s="18">
        <f t="shared" si="3"/>
        <v>1.717988394584139</v>
      </c>
      <c r="I71" s="26"/>
      <c r="J71" s="26"/>
      <c r="K71" s="26"/>
      <c r="L71" s="26"/>
      <c r="M71" s="26"/>
    </row>
    <row r="72" spans="1:13">
      <c r="A72" t="s">
        <v>126</v>
      </c>
      <c r="B72">
        <v>19.079999999999998</v>
      </c>
      <c r="C72">
        <v>8.92</v>
      </c>
      <c r="D72">
        <v>7.06</v>
      </c>
      <c r="E72" s="19">
        <f t="shared" si="2"/>
        <v>62.997903563941307</v>
      </c>
      <c r="F72" s="18">
        <f t="shared" si="3"/>
        <v>2.7025495750708215</v>
      </c>
      <c r="I72" s="26"/>
      <c r="J72" s="26"/>
      <c r="K72" s="26"/>
      <c r="L72" s="26"/>
      <c r="M72" s="26"/>
    </row>
    <row r="73" spans="1:13">
      <c r="A73" t="s">
        <v>127</v>
      </c>
      <c r="B73">
        <v>1269.28</v>
      </c>
      <c r="C73">
        <v>1224.9100000000001</v>
      </c>
      <c r="D73">
        <v>1234.68</v>
      </c>
      <c r="E73" s="19">
        <f t="shared" si="2"/>
        <v>2.7259548720534403</v>
      </c>
      <c r="F73" s="18">
        <f t="shared" si="3"/>
        <v>1.0280234554702432</v>
      </c>
      <c r="I73" s="26"/>
      <c r="J73" s="26"/>
      <c r="K73" s="26"/>
      <c r="L73" s="26"/>
      <c r="M73" s="26"/>
    </row>
    <row r="74" spans="1:13">
      <c r="A74" t="s">
        <v>128</v>
      </c>
      <c r="B74">
        <v>17.329999999999998</v>
      </c>
      <c r="C74">
        <v>5.76</v>
      </c>
      <c r="D74">
        <v>5.85</v>
      </c>
      <c r="E74" s="19">
        <f t="shared" si="2"/>
        <v>66.243508366993652</v>
      </c>
      <c r="F74" s="18">
        <f t="shared" si="3"/>
        <v>2.9623931623931621</v>
      </c>
      <c r="I74" s="26"/>
      <c r="J74" s="26"/>
      <c r="K74" s="26"/>
      <c r="L74" s="26"/>
      <c r="M74" s="26"/>
    </row>
    <row r="75" spans="1:13">
      <c r="A75" t="s">
        <v>129</v>
      </c>
      <c r="B75">
        <v>23.19</v>
      </c>
      <c r="C75">
        <v>10.54</v>
      </c>
      <c r="D75">
        <v>9.68</v>
      </c>
      <c r="E75" s="19">
        <f t="shared" si="2"/>
        <v>58.257869771453215</v>
      </c>
      <c r="F75" s="18">
        <f t="shared" si="3"/>
        <v>2.3956611570247937</v>
      </c>
      <c r="I75" s="26"/>
      <c r="J75" s="26"/>
      <c r="K75" s="26"/>
      <c r="L75" s="26"/>
      <c r="M75" s="26"/>
    </row>
    <row r="76" spans="1:13">
      <c r="A76" t="s">
        <v>130</v>
      </c>
      <c r="B76">
        <v>40.18</v>
      </c>
      <c r="C76">
        <v>13.71</v>
      </c>
      <c r="D76">
        <v>14.41</v>
      </c>
      <c r="E76" s="19">
        <f t="shared" si="2"/>
        <v>64.136386261821798</v>
      </c>
      <c r="F76" s="18">
        <f t="shared" si="3"/>
        <v>2.7883414295628035</v>
      </c>
      <c r="I76" s="26"/>
      <c r="J76" s="26"/>
      <c r="K76" s="26"/>
      <c r="L76" s="26"/>
      <c r="M76" s="26"/>
    </row>
    <row r="77" spans="1:13">
      <c r="A77" t="s">
        <v>131</v>
      </c>
      <c r="B77">
        <v>23.37</v>
      </c>
      <c r="C77">
        <v>4.3899999999999997</v>
      </c>
      <c r="D77">
        <v>4</v>
      </c>
      <c r="E77" s="19">
        <f t="shared" si="2"/>
        <v>82.884039366709459</v>
      </c>
      <c r="F77" s="18">
        <f t="shared" si="3"/>
        <v>5.8425000000000002</v>
      </c>
      <c r="I77" s="26"/>
      <c r="J77" s="26"/>
      <c r="K77" s="26"/>
      <c r="L77" s="26"/>
      <c r="M77" s="26"/>
    </row>
    <row r="78" spans="1:13">
      <c r="A78" t="s">
        <v>132</v>
      </c>
      <c r="B78">
        <v>2116.04</v>
      </c>
      <c r="C78">
        <v>440.29300000000001</v>
      </c>
      <c r="D78">
        <v>434.39</v>
      </c>
      <c r="E78" s="19">
        <f t="shared" si="2"/>
        <v>79.47156008393037</v>
      </c>
      <c r="F78" s="18">
        <f t="shared" si="3"/>
        <v>4.8712907755703405</v>
      </c>
      <c r="I78" s="26"/>
      <c r="J78" s="26"/>
      <c r="K78" s="26"/>
      <c r="L78" s="26"/>
      <c r="M78" s="26"/>
    </row>
    <row r="79" spans="1:13">
      <c r="A79" t="s">
        <v>133</v>
      </c>
      <c r="B79">
        <v>14.01</v>
      </c>
      <c r="C79">
        <v>3.94</v>
      </c>
      <c r="D79">
        <v>3.89</v>
      </c>
      <c r="E79" s="19">
        <f t="shared" si="2"/>
        <v>72.23411848679514</v>
      </c>
      <c r="F79" s="18">
        <f t="shared" si="3"/>
        <v>3.6015424164524421</v>
      </c>
    </row>
    <row r="80" spans="1:13">
      <c r="A80" t="s">
        <v>134</v>
      </c>
      <c r="B80">
        <v>109.45</v>
      </c>
      <c r="C80">
        <v>29.79</v>
      </c>
      <c r="D80">
        <v>25.53</v>
      </c>
      <c r="E80" s="19">
        <f t="shared" si="2"/>
        <v>76.674280493375974</v>
      </c>
      <c r="F80" s="18">
        <f t="shared" si="3"/>
        <v>4.2871132001566785</v>
      </c>
    </row>
    <row r="81" spans="1:13">
      <c r="A81" t="s">
        <v>135</v>
      </c>
      <c r="B81">
        <v>93.72</v>
      </c>
      <c r="C81">
        <v>43.01</v>
      </c>
      <c r="D81">
        <v>37.130000000000003</v>
      </c>
      <c r="E81" s="19">
        <f t="shared" si="2"/>
        <v>60.381988903115655</v>
      </c>
      <c r="F81" s="18">
        <f t="shared" si="3"/>
        <v>2.5241044977107459</v>
      </c>
    </row>
    <row r="82" spans="1:13">
      <c r="A82" t="s">
        <v>136</v>
      </c>
      <c r="B82">
        <v>13.15</v>
      </c>
      <c r="C82">
        <v>7.22</v>
      </c>
      <c r="D82">
        <v>7.53</v>
      </c>
      <c r="E82" s="19">
        <f t="shared" si="2"/>
        <v>42.737642585551335</v>
      </c>
      <c r="F82" s="18">
        <f t="shared" si="3"/>
        <v>1.7463479415670651</v>
      </c>
    </row>
    <row r="83" spans="1:13">
      <c r="A83" t="s">
        <v>137</v>
      </c>
      <c r="B83">
        <v>24.15</v>
      </c>
      <c r="C83">
        <v>3.41</v>
      </c>
      <c r="D83">
        <v>3.3</v>
      </c>
      <c r="E83" s="19">
        <f t="shared" si="2"/>
        <v>86.335403726708066</v>
      </c>
      <c r="F83" s="18">
        <f t="shared" si="3"/>
        <v>7.3181818181818183</v>
      </c>
    </row>
    <row r="84" spans="1:13">
      <c r="A84" t="s">
        <v>138</v>
      </c>
      <c r="B84">
        <v>305.20999999999998</v>
      </c>
      <c r="C84">
        <v>97.21</v>
      </c>
      <c r="D84">
        <v>79.75</v>
      </c>
      <c r="E84" s="19">
        <f t="shared" si="2"/>
        <v>73.870449854198753</v>
      </c>
      <c r="F84" s="18">
        <f t="shared" si="3"/>
        <v>3.8270846394984321</v>
      </c>
    </row>
    <row r="85" spans="1:13">
      <c r="A85" t="s">
        <v>139</v>
      </c>
      <c r="B85">
        <v>18.75</v>
      </c>
      <c r="C85">
        <v>4.78</v>
      </c>
      <c r="D85">
        <v>4.68</v>
      </c>
      <c r="E85" s="19">
        <f t="shared" si="2"/>
        <v>75.040000000000006</v>
      </c>
      <c r="F85" s="18">
        <f t="shared" si="3"/>
        <v>4.0064102564102564</v>
      </c>
      <c r="I85" s="21" t="s">
        <v>178</v>
      </c>
      <c r="J85" s="21"/>
      <c r="K85" s="21"/>
      <c r="L85" s="21"/>
    </row>
    <row r="86" spans="1:13">
      <c r="A86" t="s">
        <v>140</v>
      </c>
      <c r="B86">
        <v>323.10000000000002</v>
      </c>
      <c r="C86">
        <v>20.62</v>
      </c>
      <c r="D86">
        <v>18.11</v>
      </c>
      <c r="E86" s="19">
        <f t="shared" si="2"/>
        <v>94.394924172082938</v>
      </c>
      <c r="F86" s="18">
        <f t="shared" si="3"/>
        <v>17.840971838763117</v>
      </c>
      <c r="I86" t="s">
        <v>182</v>
      </c>
      <c r="J86" t="s">
        <v>179</v>
      </c>
      <c r="K86" t="s">
        <v>180</v>
      </c>
      <c r="L86" t="s">
        <v>181</v>
      </c>
    </row>
    <row r="87" spans="1:13">
      <c r="A87" t="s">
        <v>141</v>
      </c>
      <c r="B87">
        <v>19.579999999999998</v>
      </c>
      <c r="C87">
        <v>14.31</v>
      </c>
      <c r="D87">
        <v>13.83</v>
      </c>
      <c r="E87" s="19">
        <f t="shared" si="2"/>
        <v>29.366700715015316</v>
      </c>
      <c r="F87" s="18">
        <f t="shared" si="3"/>
        <v>1.4157628344179318</v>
      </c>
      <c r="I87" t="s">
        <v>170</v>
      </c>
      <c r="J87" t="s">
        <v>185</v>
      </c>
      <c r="K87" t="b">
        <v>0</v>
      </c>
      <c r="L87" t="s">
        <v>187</v>
      </c>
    </row>
    <row r="88" spans="1:13">
      <c r="A88" t="s">
        <v>142</v>
      </c>
      <c r="B88">
        <v>35.200000000000003</v>
      </c>
      <c r="C88">
        <v>23.16</v>
      </c>
      <c r="D88">
        <v>22</v>
      </c>
      <c r="E88" s="19">
        <f t="shared" si="2"/>
        <v>37.500000000000007</v>
      </c>
      <c r="F88" s="18">
        <f t="shared" si="3"/>
        <v>1.6</v>
      </c>
      <c r="I88" t="s">
        <v>184</v>
      </c>
      <c r="J88" t="s">
        <v>186</v>
      </c>
      <c r="K88" t="b">
        <v>0</v>
      </c>
      <c r="L88" t="s">
        <v>188</v>
      </c>
    </row>
    <row r="89" spans="1:13">
      <c r="A89" t="s">
        <v>143</v>
      </c>
      <c r="B89">
        <v>7.77</v>
      </c>
      <c r="C89">
        <v>3.79</v>
      </c>
      <c r="D89">
        <v>3.72</v>
      </c>
      <c r="E89" s="19">
        <f t="shared" si="2"/>
        <v>52.123552123552109</v>
      </c>
      <c r="F89" s="18">
        <f t="shared" si="3"/>
        <v>2.0887096774193545</v>
      </c>
      <c r="I89" s="22" t="s">
        <v>183</v>
      </c>
      <c r="J89" s="23" t="s">
        <v>186</v>
      </c>
      <c r="K89" s="23" t="b">
        <v>1</v>
      </c>
      <c r="L89" s="23" t="s">
        <v>189</v>
      </c>
    </row>
    <row r="90" spans="1:13">
      <c r="A90" t="s">
        <v>144</v>
      </c>
      <c r="B90">
        <v>11.76</v>
      </c>
      <c r="C90">
        <v>6.96</v>
      </c>
      <c r="D90">
        <v>4.88</v>
      </c>
      <c r="E90" s="19">
        <f t="shared" si="2"/>
        <v>58.503401360544217</v>
      </c>
      <c r="F90" s="18">
        <f t="shared" si="3"/>
        <v>2.4098360655737703</v>
      </c>
    </row>
    <row r="91" spans="1:13">
      <c r="A91" t="s">
        <v>145</v>
      </c>
      <c r="B91">
        <v>48.91</v>
      </c>
      <c r="C91">
        <v>15.46</v>
      </c>
      <c r="D91">
        <v>13.86</v>
      </c>
      <c r="E91" s="19">
        <f t="shared" si="2"/>
        <v>71.662236761398489</v>
      </c>
      <c r="F91" s="18">
        <f t="shared" si="3"/>
        <v>3.5288600288600289</v>
      </c>
    </row>
    <row r="92" spans="1:13">
      <c r="A92" t="s">
        <v>146</v>
      </c>
      <c r="B92">
        <v>9.25</v>
      </c>
      <c r="C92">
        <v>3.88</v>
      </c>
      <c r="D92">
        <v>3.7</v>
      </c>
      <c r="E92" s="19">
        <f t="shared" si="2"/>
        <v>60</v>
      </c>
      <c r="F92" s="18">
        <f t="shared" si="3"/>
        <v>2.5</v>
      </c>
    </row>
    <row r="93" spans="1:13">
      <c r="A93" t="s">
        <v>147</v>
      </c>
      <c r="B93">
        <v>46.17</v>
      </c>
      <c r="C93">
        <v>23.64</v>
      </c>
      <c r="D93">
        <v>25.1</v>
      </c>
      <c r="E93" s="19">
        <f t="shared" si="2"/>
        <v>45.635694173705872</v>
      </c>
      <c r="F93" s="18">
        <f t="shared" si="3"/>
        <v>1.8394422310756973</v>
      </c>
      <c r="I93" s="17" t="s">
        <v>72</v>
      </c>
      <c r="J93" s="17"/>
      <c r="K93" s="17"/>
      <c r="L93" s="17"/>
      <c r="M93" s="17"/>
    </row>
    <row r="94" spans="1:13">
      <c r="A94" t="s">
        <v>148</v>
      </c>
      <c r="B94">
        <v>64.97</v>
      </c>
      <c r="C94">
        <v>51.43</v>
      </c>
      <c r="D94">
        <v>53.23</v>
      </c>
      <c r="E94" s="19">
        <f t="shared" si="2"/>
        <v>18.069878405417889</v>
      </c>
      <c r="F94" s="18">
        <f t="shared" si="3"/>
        <v>1.2205523201202331</v>
      </c>
      <c r="I94" s="17"/>
      <c r="J94" s="17"/>
      <c r="K94" s="17"/>
      <c r="L94" s="17"/>
      <c r="M94" s="17"/>
    </row>
    <row r="95" spans="1:13">
      <c r="A95" t="s">
        <v>149</v>
      </c>
      <c r="B95">
        <v>13.5</v>
      </c>
      <c r="C95">
        <v>3.06</v>
      </c>
      <c r="D95">
        <v>2.87</v>
      </c>
      <c r="E95" s="19">
        <f t="shared" si="2"/>
        <v>78.740740740740733</v>
      </c>
      <c r="F95" s="18">
        <f t="shared" si="3"/>
        <v>4.7038327526132404</v>
      </c>
      <c r="I95" s="17"/>
      <c r="J95" s="17"/>
      <c r="K95" s="17"/>
      <c r="L95" s="17"/>
      <c r="M95" s="17"/>
    </row>
    <row r="96" spans="1:13">
      <c r="A96" t="s">
        <v>150</v>
      </c>
      <c r="B96">
        <v>10.54</v>
      </c>
      <c r="C96">
        <v>3.85</v>
      </c>
      <c r="D96">
        <v>3.49</v>
      </c>
      <c r="E96" s="19">
        <f t="shared" si="2"/>
        <v>66.888045540796952</v>
      </c>
      <c r="F96" s="18">
        <f t="shared" si="3"/>
        <v>3.0200573065902576</v>
      </c>
      <c r="I96" s="17"/>
      <c r="J96" s="17"/>
      <c r="K96" s="17"/>
      <c r="L96" s="17"/>
      <c r="M96" s="17"/>
    </row>
    <row r="97" spans="1:13">
      <c r="A97" t="s">
        <v>151</v>
      </c>
      <c r="B97">
        <v>8.19</v>
      </c>
      <c r="C97">
        <v>4.43</v>
      </c>
      <c r="D97">
        <v>4.2300000000000004</v>
      </c>
      <c r="E97" s="19">
        <f t="shared" si="2"/>
        <v>48.351648351648343</v>
      </c>
      <c r="F97" s="18">
        <f t="shared" si="3"/>
        <v>1.9361702127659572</v>
      </c>
      <c r="I97" s="17"/>
      <c r="J97" s="17"/>
      <c r="K97" s="17"/>
      <c r="L97" s="17"/>
      <c r="M97" s="17"/>
    </row>
    <row r="98" spans="1:13">
      <c r="A98" t="s">
        <v>152</v>
      </c>
      <c r="B98">
        <v>7.67</v>
      </c>
      <c r="C98">
        <v>1.55</v>
      </c>
      <c r="D98">
        <v>1.41</v>
      </c>
      <c r="E98" s="19">
        <f t="shared" si="2"/>
        <v>81.616688396349417</v>
      </c>
      <c r="F98" s="18">
        <f t="shared" si="3"/>
        <v>5.4397163120567376</v>
      </c>
      <c r="I98" s="17"/>
      <c r="J98" s="17"/>
      <c r="K98" s="17"/>
      <c r="L98" s="17"/>
      <c r="M98" s="17"/>
    </row>
    <row r="99" spans="1:13">
      <c r="A99" t="s">
        <v>153</v>
      </c>
      <c r="B99">
        <v>168.58</v>
      </c>
      <c r="C99">
        <v>123.49</v>
      </c>
      <c r="D99">
        <v>102.9</v>
      </c>
      <c r="E99" s="19">
        <f t="shared" si="2"/>
        <v>38.960730810297783</v>
      </c>
      <c r="F99" s="18">
        <f t="shared" si="3"/>
        <v>1.6382896015549078</v>
      </c>
    </row>
    <row r="100" spans="1:13">
      <c r="A100" t="s">
        <v>154</v>
      </c>
      <c r="B100">
        <v>41.71</v>
      </c>
      <c r="C100">
        <v>27.27</v>
      </c>
      <c r="D100">
        <v>24.15</v>
      </c>
      <c r="E100" s="19">
        <f t="shared" si="2"/>
        <v>42.100215775593384</v>
      </c>
      <c r="F100" s="18">
        <f t="shared" si="3"/>
        <v>1.7271221532091099</v>
      </c>
    </row>
    <row r="101" spans="1:13">
      <c r="A101" t="s">
        <v>155</v>
      </c>
      <c r="B101">
        <v>327.22000000000003</v>
      </c>
      <c r="C101">
        <v>208.36</v>
      </c>
      <c r="D101">
        <v>190.51</v>
      </c>
      <c r="E101" s="19">
        <f t="shared" si="2"/>
        <v>41.779231098343629</v>
      </c>
      <c r="F101" s="18">
        <f t="shared" si="3"/>
        <v>1.7176001259776392</v>
      </c>
    </row>
    <row r="102" spans="1:13">
      <c r="A102" t="s">
        <v>156</v>
      </c>
      <c r="B102">
        <v>10.6</v>
      </c>
      <c r="C102">
        <v>5.81</v>
      </c>
      <c r="D102">
        <v>5.98</v>
      </c>
      <c r="E102" s="19">
        <f t="shared" si="2"/>
        <v>43.584905660377352</v>
      </c>
      <c r="F102" s="18">
        <f t="shared" si="3"/>
        <v>1.7725752508361201</v>
      </c>
    </row>
    <row r="103" spans="1:13">
      <c r="A103" t="s">
        <v>157</v>
      </c>
      <c r="B103">
        <v>48.59</v>
      </c>
      <c r="C103">
        <v>32.770000000000003</v>
      </c>
      <c r="D103">
        <v>29.09</v>
      </c>
      <c r="E103" s="19">
        <f t="shared" si="2"/>
        <v>40.131714344515338</v>
      </c>
      <c r="F103" s="18">
        <f t="shared" si="3"/>
        <v>1.6703334479202476</v>
      </c>
    </row>
    <row r="104" spans="1:13">
      <c r="A104" t="s">
        <v>158</v>
      </c>
      <c r="B104">
        <v>15.21</v>
      </c>
      <c r="C104">
        <v>3.35</v>
      </c>
      <c r="D104">
        <v>3.39</v>
      </c>
      <c r="E104" s="19">
        <f t="shared" si="2"/>
        <v>77.712031558185402</v>
      </c>
      <c r="F104" s="18">
        <f t="shared" si="3"/>
        <v>4.4867256637168138</v>
      </c>
    </row>
    <row r="105" spans="1:13">
      <c r="A105" t="s">
        <v>159</v>
      </c>
      <c r="B105">
        <v>22.35</v>
      </c>
      <c r="C105">
        <v>10.71</v>
      </c>
      <c r="D105">
        <v>11.86</v>
      </c>
      <c r="E105" s="19">
        <f t="shared" si="2"/>
        <v>46.935123042505602</v>
      </c>
      <c r="F105" s="18">
        <f t="shared" si="3"/>
        <v>1.8844856661045533</v>
      </c>
    </row>
    <row r="106" spans="1:13">
      <c r="A106" t="s">
        <v>191</v>
      </c>
      <c r="B106">
        <f>SUM(B3:B105)</f>
        <v>11484.369000000001</v>
      </c>
      <c r="C106">
        <f>SUM(C3:C105)</f>
        <v>6332.4430000000038</v>
      </c>
      <c r="D106">
        <f>SUM(D3:D105)</f>
        <v>5677.4799999999987</v>
      </c>
      <c r="E106" s="28">
        <f t="shared" si="2"/>
        <v>50.563413627688227</v>
      </c>
      <c r="F106" s="27">
        <f t="shared" si="3"/>
        <v>2.0227933872070007</v>
      </c>
    </row>
    <row r="121" ht="16" customHeight="1"/>
  </sheetData>
  <mergeCells count="65">
    <mergeCell ref="I67:M78"/>
    <mergeCell ref="I85:L85"/>
    <mergeCell ref="I93:M98"/>
    <mergeCell ref="I42:I43"/>
    <mergeCell ref="A1:G1"/>
    <mergeCell ref="J36:K36"/>
    <mergeCell ref="L36:M36"/>
    <mergeCell ref="J35:K35"/>
    <mergeCell ref="L35:M35"/>
    <mergeCell ref="G16:G17"/>
    <mergeCell ref="J44:K44"/>
    <mergeCell ref="L38:M38"/>
    <mergeCell ref="L39:M39"/>
    <mergeCell ref="L40:M40"/>
    <mergeCell ref="L41:M41"/>
    <mergeCell ref="L42:M42"/>
    <mergeCell ref="L43:M43"/>
    <mergeCell ref="L44:M44"/>
    <mergeCell ref="J38:K38"/>
    <mergeCell ref="J39:K39"/>
    <mergeCell ref="J40:K40"/>
    <mergeCell ref="J41:K41"/>
    <mergeCell ref="J42:K42"/>
    <mergeCell ref="J43:K43"/>
    <mergeCell ref="I24:I26"/>
    <mergeCell ref="I27:I28"/>
    <mergeCell ref="J29:K29"/>
    <mergeCell ref="L29:M29"/>
    <mergeCell ref="J37:K37"/>
    <mergeCell ref="L37:M37"/>
    <mergeCell ref="I29:I41"/>
    <mergeCell ref="J34:K34"/>
    <mergeCell ref="L25:M25"/>
    <mergeCell ref="L27:M27"/>
    <mergeCell ref="L28:M28"/>
    <mergeCell ref="L30:M30"/>
    <mergeCell ref="L31:M31"/>
    <mergeCell ref="L32:M32"/>
    <mergeCell ref="L33:M33"/>
    <mergeCell ref="L34:M34"/>
    <mergeCell ref="J27:K27"/>
    <mergeCell ref="J28:K28"/>
    <mergeCell ref="J30:K30"/>
    <mergeCell ref="J31:K31"/>
    <mergeCell ref="J32:K32"/>
    <mergeCell ref="J33:K33"/>
    <mergeCell ref="J23:K23"/>
    <mergeCell ref="L23:M23"/>
    <mergeCell ref="J24:K24"/>
    <mergeCell ref="L24:M24"/>
    <mergeCell ref="J25:K25"/>
    <mergeCell ref="J26:K26"/>
    <mergeCell ref="L26:M26"/>
    <mergeCell ref="J15:K15"/>
    <mergeCell ref="J16:K16"/>
    <mergeCell ref="J17:K17"/>
    <mergeCell ref="J18:K18"/>
    <mergeCell ref="J19:K19"/>
    <mergeCell ref="J20:K20"/>
    <mergeCell ref="I7:I11"/>
    <mergeCell ref="J7:J11"/>
    <mergeCell ref="K7:K11"/>
    <mergeCell ref="J12:K12"/>
    <mergeCell ref="J13:K13"/>
    <mergeCell ref="J14:K14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2020-02-20T01:01:44Z</dcterms:created>
  <dcterms:modified xsi:type="dcterms:W3CDTF">2020-02-28T13:47:34Z</dcterms:modified>
</cp:coreProperties>
</file>