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PycharmProjects\P2P\examples\results\"/>
    </mc:Choice>
  </mc:AlternateContent>
  <xr:revisionPtr revIDLastSave="0" documentId="13_ncr:1_{317C8C86-663F-4B91-A3D0-17F2960CAB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utility" sheetId="2" r:id="rId2"/>
  </sheets>
  <definedNames>
    <definedName name="_xlnm._FilterDatabase" localSheetId="0" hidden="1">Sheet1!$A$1:$AA$121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" i="1"/>
  <c r="C2" i="2"/>
  <c r="B2" i="2"/>
  <c r="W2" i="1"/>
  <c r="A2" i="2"/>
  <c r="G2" i="2"/>
  <c r="X19" i="1"/>
  <c r="Y30" i="1"/>
  <c r="Y41" i="1"/>
  <c r="Y46" i="1"/>
  <c r="Y47" i="1"/>
  <c r="Y49" i="1"/>
  <c r="Y57" i="1"/>
  <c r="Y62" i="1"/>
  <c r="Y94" i="1"/>
  <c r="Y110" i="1"/>
  <c r="Y111" i="1"/>
  <c r="Y113" i="1"/>
  <c r="Y121" i="1"/>
  <c r="W3" i="1"/>
  <c r="X3" i="1"/>
  <c r="W4" i="1"/>
  <c r="X4" i="1"/>
  <c r="Y4" i="1" s="1"/>
  <c r="W5" i="1"/>
  <c r="X5" i="1"/>
  <c r="W6" i="1"/>
  <c r="X6" i="1"/>
  <c r="Y6" i="1" s="1"/>
  <c r="W7" i="1"/>
  <c r="X7" i="1"/>
  <c r="Y7" i="1" s="1"/>
  <c r="W8" i="1"/>
  <c r="X8" i="1"/>
  <c r="W9" i="1"/>
  <c r="X9" i="1"/>
  <c r="Y9" i="1" s="1"/>
  <c r="W10" i="1"/>
  <c r="X10" i="1"/>
  <c r="Y10" i="1" s="1"/>
  <c r="W11" i="1"/>
  <c r="X11" i="1"/>
  <c r="W12" i="1"/>
  <c r="X12" i="1"/>
  <c r="Y12" i="1" s="1"/>
  <c r="W13" i="1"/>
  <c r="X13" i="1"/>
  <c r="W14" i="1"/>
  <c r="X14" i="1"/>
  <c r="Y14" i="1" s="1"/>
  <c r="W15" i="1"/>
  <c r="X15" i="1"/>
  <c r="Y15" i="1" s="1"/>
  <c r="W16" i="1"/>
  <c r="X16" i="1"/>
  <c r="W17" i="1"/>
  <c r="X17" i="1"/>
  <c r="Y17" i="1" s="1"/>
  <c r="W18" i="1"/>
  <c r="X18" i="1"/>
  <c r="Y18" i="1" s="1"/>
  <c r="W19" i="1"/>
  <c r="W20" i="1"/>
  <c r="X20" i="1"/>
  <c r="Y20" i="1" s="1"/>
  <c r="W21" i="1"/>
  <c r="X21" i="1"/>
  <c r="W22" i="1"/>
  <c r="X22" i="1"/>
  <c r="Y22" i="1" s="1"/>
  <c r="W23" i="1"/>
  <c r="X23" i="1"/>
  <c r="Y23" i="1" s="1"/>
  <c r="W24" i="1"/>
  <c r="X24" i="1"/>
  <c r="W25" i="1"/>
  <c r="X25" i="1"/>
  <c r="Y25" i="1" s="1"/>
  <c r="W26" i="1"/>
  <c r="X26" i="1"/>
  <c r="Y26" i="1" s="1"/>
  <c r="W27" i="1"/>
  <c r="X27" i="1"/>
  <c r="W28" i="1"/>
  <c r="X28" i="1"/>
  <c r="Y28" i="1" s="1"/>
  <c r="W29" i="1"/>
  <c r="X29" i="1"/>
  <c r="W30" i="1"/>
  <c r="X30" i="1"/>
  <c r="W31" i="1"/>
  <c r="X31" i="1"/>
  <c r="Y31" i="1" s="1"/>
  <c r="W32" i="1"/>
  <c r="X32" i="1"/>
  <c r="W33" i="1"/>
  <c r="X33" i="1"/>
  <c r="Y33" i="1" s="1"/>
  <c r="W34" i="1"/>
  <c r="X34" i="1"/>
  <c r="Y34" i="1" s="1"/>
  <c r="W35" i="1"/>
  <c r="X35" i="1"/>
  <c r="W36" i="1"/>
  <c r="X36" i="1"/>
  <c r="Y36" i="1" s="1"/>
  <c r="W37" i="1"/>
  <c r="X37" i="1"/>
  <c r="W38" i="1"/>
  <c r="X38" i="1"/>
  <c r="Y38" i="1" s="1"/>
  <c r="W39" i="1"/>
  <c r="X39" i="1"/>
  <c r="Y39" i="1" s="1"/>
  <c r="W40" i="1"/>
  <c r="X40" i="1"/>
  <c r="W41" i="1"/>
  <c r="X41" i="1"/>
  <c r="W42" i="1"/>
  <c r="X42" i="1"/>
  <c r="Y42" i="1" s="1"/>
  <c r="W43" i="1"/>
  <c r="X43" i="1"/>
  <c r="W44" i="1"/>
  <c r="X44" i="1"/>
  <c r="Y44" i="1" s="1"/>
  <c r="W45" i="1"/>
  <c r="X45" i="1"/>
  <c r="W46" i="1"/>
  <c r="X46" i="1"/>
  <c r="W47" i="1"/>
  <c r="X47" i="1"/>
  <c r="W48" i="1"/>
  <c r="X48" i="1"/>
  <c r="W49" i="1"/>
  <c r="X49" i="1"/>
  <c r="W50" i="1"/>
  <c r="X50" i="1"/>
  <c r="Y50" i="1" s="1"/>
  <c r="W51" i="1"/>
  <c r="X51" i="1"/>
  <c r="W52" i="1"/>
  <c r="X52" i="1"/>
  <c r="Y52" i="1" s="1"/>
  <c r="W53" i="1"/>
  <c r="X53" i="1"/>
  <c r="W54" i="1"/>
  <c r="X54" i="1"/>
  <c r="Y54" i="1" s="1"/>
  <c r="W55" i="1"/>
  <c r="X55" i="1"/>
  <c r="Y55" i="1" s="1"/>
  <c r="W56" i="1"/>
  <c r="X56" i="1"/>
  <c r="W57" i="1"/>
  <c r="X57" i="1"/>
  <c r="W58" i="1"/>
  <c r="X58" i="1"/>
  <c r="Y58" i="1" s="1"/>
  <c r="W59" i="1"/>
  <c r="X59" i="1"/>
  <c r="W60" i="1"/>
  <c r="X60" i="1"/>
  <c r="Y60" i="1" s="1"/>
  <c r="W61" i="1"/>
  <c r="X61" i="1"/>
  <c r="W62" i="1"/>
  <c r="X62" i="1"/>
  <c r="W63" i="1"/>
  <c r="X63" i="1"/>
  <c r="Y63" i="1" s="1"/>
  <c r="W64" i="1"/>
  <c r="X64" i="1"/>
  <c r="W65" i="1"/>
  <c r="X65" i="1"/>
  <c r="Y65" i="1" s="1"/>
  <c r="W66" i="1"/>
  <c r="X66" i="1"/>
  <c r="Y66" i="1" s="1"/>
  <c r="W67" i="1"/>
  <c r="X67" i="1"/>
  <c r="W68" i="1"/>
  <c r="X68" i="1"/>
  <c r="Y68" i="1" s="1"/>
  <c r="W69" i="1"/>
  <c r="X69" i="1"/>
  <c r="W70" i="1"/>
  <c r="X70" i="1"/>
  <c r="Y70" i="1" s="1"/>
  <c r="W71" i="1"/>
  <c r="X71" i="1"/>
  <c r="Y71" i="1" s="1"/>
  <c r="W72" i="1"/>
  <c r="X72" i="1"/>
  <c r="Y72" i="1" s="1"/>
  <c r="W73" i="1"/>
  <c r="X73" i="1"/>
  <c r="Y73" i="1" s="1"/>
  <c r="W74" i="1"/>
  <c r="X74" i="1"/>
  <c r="Y74" i="1" s="1"/>
  <c r="W75" i="1"/>
  <c r="X75" i="1"/>
  <c r="W76" i="1"/>
  <c r="X76" i="1"/>
  <c r="Y76" i="1" s="1"/>
  <c r="W77" i="1"/>
  <c r="X77" i="1"/>
  <c r="W78" i="1"/>
  <c r="X78" i="1"/>
  <c r="Y78" i="1" s="1"/>
  <c r="W79" i="1"/>
  <c r="X79" i="1"/>
  <c r="Y79" i="1" s="1"/>
  <c r="W80" i="1"/>
  <c r="X80" i="1"/>
  <c r="W81" i="1"/>
  <c r="X81" i="1"/>
  <c r="Y81" i="1" s="1"/>
  <c r="W82" i="1"/>
  <c r="X82" i="1"/>
  <c r="Y82" i="1" s="1"/>
  <c r="W83" i="1"/>
  <c r="X83" i="1"/>
  <c r="W84" i="1"/>
  <c r="X84" i="1"/>
  <c r="Y84" i="1" s="1"/>
  <c r="W85" i="1"/>
  <c r="X85" i="1"/>
  <c r="W86" i="1"/>
  <c r="X86" i="1"/>
  <c r="Y86" i="1" s="1"/>
  <c r="W87" i="1"/>
  <c r="X87" i="1"/>
  <c r="Y87" i="1" s="1"/>
  <c r="W88" i="1"/>
  <c r="X88" i="1"/>
  <c r="Y88" i="1" s="1"/>
  <c r="W89" i="1"/>
  <c r="X89" i="1"/>
  <c r="Y89" i="1" s="1"/>
  <c r="W90" i="1"/>
  <c r="X90" i="1"/>
  <c r="Y90" i="1" s="1"/>
  <c r="W91" i="1"/>
  <c r="X91" i="1"/>
  <c r="W92" i="1"/>
  <c r="X92" i="1"/>
  <c r="Y92" i="1" s="1"/>
  <c r="W93" i="1"/>
  <c r="X93" i="1"/>
  <c r="W94" i="1"/>
  <c r="X94" i="1"/>
  <c r="W95" i="1"/>
  <c r="X95" i="1"/>
  <c r="Y95" i="1" s="1"/>
  <c r="W96" i="1"/>
  <c r="X96" i="1"/>
  <c r="W97" i="1"/>
  <c r="X97" i="1"/>
  <c r="Y97" i="1" s="1"/>
  <c r="W98" i="1"/>
  <c r="X98" i="1"/>
  <c r="Y98" i="1" s="1"/>
  <c r="W99" i="1"/>
  <c r="X99" i="1"/>
  <c r="W100" i="1"/>
  <c r="X100" i="1"/>
  <c r="Y100" i="1" s="1"/>
  <c r="W101" i="1"/>
  <c r="X101" i="1"/>
  <c r="W102" i="1"/>
  <c r="X102" i="1"/>
  <c r="Y102" i="1" s="1"/>
  <c r="W103" i="1"/>
  <c r="X103" i="1"/>
  <c r="Y103" i="1" s="1"/>
  <c r="W104" i="1"/>
  <c r="X104" i="1"/>
  <c r="Y104" i="1" s="1"/>
  <c r="W105" i="1"/>
  <c r="X105" i="1"/>
  <c r="Y105" i="1" s="1"/>
  <c r="W106" i="1"/>
  <c r="X106" i="1"/>
  <c r="Y106" i="1" s="1"/>
  <c r="W107" i="1"/>
  <c r="X107" i="1"/>
  <c r="W108" i="1"/>
  <c r="X108" i="1"/>
  <c r="Y108" i="1" s="1"/>
  <c r="W109" i="1"/>
  <c r="X109" i="1"/>
  <c r="W110" i="1"/>
  <c r="X110" i="1"/>
  <c r="W111" i="1"/>
  <c r="X111" i="1"/>
  <c r="W112" i="1"/>
  <c r="X112" i="1"/>
  <c r="W113" i="1"/>
  <c r="X113" i="1"/>
  <c r="W114" i="1"/>
  <c r="X114" i="1"/>
  <c r="Y114" i="1" s="1"/>
  <c r="W115" i="1"/>
  <c r="X115" i="1"/>
  <c r="W116" i="1"/>
  <c r="X116" i="1"/>
  <c r="Y116" i="1" s="1"/>
  <c r="W117" i="1"/>
  <c r="X117" i="1"/>
  <c r="W118" i="1"/>
  <c r="X118" i="1"/>
  <c r="Y118" i="1" s="1"/>
  <c r="W119" i="1"/>
  <c r="X119" i="1"/>
  <c r="Y119" i="1" s="1"/>
  <c r="W120" i="1"/>
  <c r="X120" i="1"/>
  <c r="Y120" i="1" s="1"/>
  <c r="W121" i="1"/>
  <c r="X121" i="1"/>
  <c r="X2" i="1"/>
  <c r="Y2" i="1" s="1"/>
  <c r="F2" i="2" s="1"/>
  <c r="D2" i="2" l="1"/>
  <c r="E2" i="2"/>
  <c r="Y112" i="1"/>
  <c r="Y56" i="1"/>
  <c r="Y32" i="1"/>
  <c r="Y16" i="1"/>
  <c r="Y96" i="1"/>
  <c r="Y48" i="1"/>
  <c r="Y24" i="1"/>
  <c r="Y8" i="1"/>
  <c r="Y117" i="1"/>
  <c r="Y109" i="1"/>
  <c r="Y101" i="1"/>
  <c r="Y93" i="1"/>
  <c r="Y85" i="1"/>
  <c r="Y77" i="1"/>
  <c r="Y69" i="1"/>
  <c r="Y61" i="1"/>
  <c r="Y53" i="1"/>
  <c r="Y45" i="1"/>
  <c r="Y37" i="1"/>
  <c r="Y29" i="1"/>
  <c r="Y21" i="1"/>
  <c r="Y13" i="1"/>
  <c r="Y5" i="1"/>
  <c r="Y80" i="1"/>
  <c r="Y64" i="1"/>
  <c r="Y40" i="1"/>
  <c r="Y115" i="1"/>
  <c r="Y107" i="1"/>
  <c r="Y99" i="1"/>
  <c r="Y91" i="1"/>
  <c r="Y83" i="1"/>
  <c r="Y75" i="1"/>
  <c r="Y67" i="1"/>
  <c r="Y59" i="1"/>
  <c r="Y51" i="1"/>
  <c r="Y43" i="1"/>
  <c r="Y35" i="1"/>
  <c r="Y27" i="1"/>
  <c r="Y19" i="1"/>
  <c r="Y11" i="1"/>
  <c r="Y3" i="1"/>
</calcChain>
</file>

<file path=xl/sharedStrings.xml><?xml version="1.0" encoding="utf-8"?>
<sst xmlns="http://schemas.openxmlformats.org/spreadsheetml/2006/main" count="154" uniqueCount="44">
  <si>
    <t>month</t>
  </si>
  <si>
    <t>순 조달량</t>
  </si>
  <si>
    <t>누진단계</t>
  </si>
  <si>
    <t>역송량</t>
  </si>
  <si>
    <t>판매량</t>
  </si>
  <si>
    <t>잔여 크레딧</t>
  </si>
  <si>
    <t>구매 낙찰량</t>
  </si>
  <si>
    <t>구매 낙찰가격</t>
  </si>
  <si>
    <t>판매 낙찰량</t>
  </si>
  <si>
    <t>판매 낙찰가격</t>
  </si>
  <si>
    <t>미 판매량</t>
  </si>
  <si>
    <t>월간 평균 SMP</t>
  </si>
  <si>
    <t>상계거래 후 잔여크레딧 보상요금</t>
  </si>
  <si>
    <t>옥션 후 SMP 보상요금</t>
  </si>
  <si>
    <t>기본요금</t>
  </si>
  <si>
    <t>옥션 후 순 조달량</t>
  </si>
  <si>
    <t>옥션 후 누진단계</t>
  </si>
  <si>
    <t>옥션 후 전력량요금</t>
  </si>
  <si>
    <t>상계거래 후 순 조달량</t>
  </si>
  <si>
    <t>상계거래 후 누진단계</t>
  </si>
  <si>
    <t>상계거래 후 전력량요금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</si>
  <si>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</si>
  <si>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</si>
  <si>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</si>
  <si>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</si>
  <si>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</si>
  <si>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</si>
  <si>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</si>
  <si>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</si>
  <si>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</si>
  <si>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</si>
  <si>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옥션 후 총 비용</t>
  </si>
  <si>
    <t>상계거래 후 총 비용</t>
  </si>
  <si>
    <t>편익</t>
    <phoneticPr fontId="2" type="noConversion"/>
  </si>
  <si>
    <t>옥션 손실금액</t>
    <phoneticPr fontId="2" type="noConversion"/>
  </si>
  <si>
    <t>Utility</t>
    <phoneticPr fontId="2" type="noConversion"/>
  </si>
  <si>
    <t>상계거래 후 유틸리티 총 수익</t>
    <phoneticPr fontId="2" type="noConversion"/>
  </si>
  <si>
    <t>옥션 후 유틸리치 총 수익</t>
    <phoneticPr fontId="2" type="noConversion"/>
  </si>
  <si>
    <t>유틸리티 편익</t>
    <phoneticPr fontId="2" type="noConversion"/>
  </si>
  <si>
    <t>사회총편익</t>
    <phoneticPr fontId="2" type="noConversion"/>
  </si>
  <si>
    <t>태양광고객 편익</t>
    <phoneticPr fontId="2" type="noConversion"/>
  </si>
  <si>
    <t>비태양광고객편익</t>
    <phoneticPr fontId="2" type="noConversion"/>
  </si>
  <si>
    <t>판매 낙찰량 (%)</t>
    <phoneticPr fontId="2" type="noConversion"/>
  </si>
  <si>
    <t>구매 낙찰률 (%)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</si>
</sst>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1"/>
  <sheetViews>
    <sheetView tabSelected="1" zoomScale="70" zoomScaleNormal="70" workbookViewId="0">
      <pane ySplit="1" topLeftCell="A2" activePane="bottomLeft" state="frozen"/>
      <selection pane="bottomLeft" activeCell="Z12" sqref="Z12"/>
    </sheetView>
  </sheetViews>
  <sheetFormatPr defaultRowHeight="17.399999999999999" x14ac:dyDescent="0.4"/>
  <cols>
    <col min="8" max="8" width="9.09765625" customWidth="1"/>
    <col min="21" max="21" width="8.796875" customWidth="1"/>
    <col min="26" max="26" width="17.5" bestFit="1" customWidth="1"/>
    <col min="27" max="27" width="21.796875" bestFit="1" customWidth="1"/>
  </cols>
  <sheetData>
    <row r="1" spans="1:27" x14ac:dyDescent="0.4">
      <c r="A1" t="s">
        <v>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t="s">
        <v>31</v>
      </c>
      <c r="X1" t="s">
        <v>32</v>
      </c>
      <c r="Y1" s="2" t="s">
        <v>33</v>
      </c>
      <c r="Z1" s="2" t="s">
        <v>43</v>
      </c>
      <c r="AA1" s="2" t="s">
        <v>42</v>
      </c>
    </row>
    <row r="2" spans="1:27" x14ac:dyDescent="0.4">
      <c r="A2" s="1" t="s">
        <v>21</v>
      </c>
      <c r="B2">
        <v>1</v>
      </c>
      <c r="C2">
        <v>179.39318583463341</v>
      </c>
      <c r="D2">
        <v>1</v>
      </c>
      <c r="E2">
        <v>33.764997746837857</v>
      </c>
      <c r="F2">
        <v>-19</v>
      </c>
      <c r="G2">
        <v>0</v>
      </c>
      <c r="H2">
        <v>0</v>
      </c>
      <c r="I2">
        <v>0</v>
      </c>
      <c r="J2">
        <v>-9</v>
      </c>
      <c r="K2">
        <v>-1346.1340975004409</v>
      </c>
      <c r="L2">
        <v>24.764997746837849</v>
      </c>
      <c r="M2">
        <v>110.7339426523298</v>
      </c>
      <c r="N2">
        <v>0</v>
      </c>
      <c r="O2">
        <v>-2760.939875030022</v>
      </c>
      <c r="P2">
        <v>910</v>
      </c>
      <c r="Q2">
        <v>179.39318583463341</v>
      </c>
      <c r="R2">
        <v>1</v>
      </c>
      <c r="S2">
        <v>18046.954494964109</v>
      </c>
      <c r="T2">
        <v>145.62818808779551</v>
      </c>
      <c r="U2">
        <v>1</v>
      </c>
      <c r="V2">
        <v>14650.195721632201</v>
      </c>
      <c r="W2">
        <f>$I2+$K2+$O2+$P2+$S2</f>
        <v>14849.880522433647</v>
      </c>
      <c r="X2">
        <f>$N2+$P2+$V2</f>
        <v>15560.195721632201</v>
      </c>
      <c r="Y2">
        <f>X2-W2</f>
        <v>710.31519919855418</v>
      </c>
      <c r="Z2">
        <f>H2/C2*100</f>
        <v>0</v>
      </c>
      <c r="AA2">
        <f>IFERROR(J2/F2*100, 0)</f>
        <v>47.368421052631575</v>
      </c>
    </row>
    <row r="3" spans="1:27" x14ac:dyDescent="0.4">
      <c r="A3" s="1" t="s">
        <v>22</v>
      </c>
      <c r="B3">
        <v>1</v>
      </c>
      <c r="C3">
        <v>256.00000000000028</v>
      </c>
      <c r="D3">
        <v>2</v>
      </c>
      <c r="E3">
        <v>0</v>
      </c>
      <c r="F3">
        <v>0</v>
      </c>
      <c r="G3">
        <v>0</v>
      </c>
      <c r="H3">
        <v>58</v>
      </c>
      <c r="I3">
        <v>9584.0008598410077</v>
      </c>
      <c r="J3">
        <v>0</v>
      </c>
      <c r="K3">
        <v>0</v>
      </c>
      <c r="L3">
        <v>0</v>
      </c>
      <c r="M3">
        <v>110.7339426523298</v>
      </c>
      <c r="N3">
        <v>0</v>
      </c>
      <c r="O3">
        <v>0</v>
      </c>
      <c r="P3">
        <v>1600</v>
      </c>
      <c r="Q3">
        <v>198.00000000000031</v>
      </c>
      <c r="R3">
        <v>1</v>
      </c>
      <c r="S3">
        <v>19918.800000000028</v>
      </c>
      <c r="T3">
        <v>256.00000000000028</v>
      </c>
      <c r="U3">
        <v>2</v>
      </c>
      <c r="V3">
        <v>31051.200000000059</v>
      </c>
      <c r="W3">
        <f t="shared" ref="W3:W66" si="0">$I3+$K3+$O3+$P3+$S3</f>
        <v>31102.800859841038</v>
      </c>
      <c r="X3">
        <f t="shared" ref="X3:X66" si="1">$N3+$P3+$V3</f>
        <v>32651.200000000059</v>
      </c>
      <c r="Y3">
        <f t="shared" ref="Y3:Y66" si="2">X3-W3</f>
        <v>1548.399140159021</v>
      </c>
      <c r="Z3">
        <f t="shared" ref="Z3:Z22" si="3">H3/C3*100</f>
        <v>22.656249999999975</v>
      </c>
      <c r="AA3">
        <f t="shared" ref="AA3:AA22" si="4">IFERROR(J3/F3*100, 0)</f>
        <v>0</v>
      </c>
    </row>
    <row r="4" spans="1:27" x14ac:dyDescent="0.4">
      <c r="A4" s="1" t="s">
        <v>23</v>
      </c>
      <c r="B4">
        <v>1</v>
      </c>
      <c r="C4">
        <v>60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110.7339426523298</v>
      </c>
      <c r="N4">
        <v>0</v>
      </c>
      <c r="O4">
        <v>0</v>
      </c>
      <c r="P4">
        <v>910</v>
      </c>
      <c r="Q4">
        <v>60</v>
      </c>
      <c r="R4">
        <v>1</v>
      </c>
      <c r="S4">
        <v>6036</v>
      </c>
      <c r="T4">
        <v>60</v>
      </c>
      <c r="U4">
        <v>1</v>
      </c>
      <c r="V4">
        <v>6036</v>
      </c>
      <c r="W4">
        <f t="shared" si="0"/>
        <v>6946</v>
      </c>
      <c r="X4">
        <f t="shared" si="1"/>
        <v>6946</v>
      </c>
      <c r="Y4">
        <f t="shared" si="2"/>
        <v>0</v>
      </c>
      <c r="Z4">
        <f t="shared" si="3"/>
        <v>0</v>
      </c>
      <c r="AA4">
        <f t="shared" si="4"/>
        <v>0</v>
      </c>
    </row>
    <row r="5" spans="1:27" x14ac:dyDescent="0.4">
      <c r="A5" s="1" t="s">
        <v>24</v>
      </c>
      <c r="B5">
        <v>1</v>
      </c>
      <c r="C5">
        <v>110.30047269024401</v>
      </c>
      <c r="D5">
        <v>1</v>
      </c>
      <c r="E5">
        <v>255.9201592105851</v>
      </c>
      <c r="F5">
        <v>-225</v>
      </c>
      <c r="G5">
        <v>145.61968652034111</v>
      </c>
      <c r="H5">
        <v>0</v>
      </c>
      <c r="I5">
        <v>0</v>
      </c>
      <c r="J5">
        <v>-168</v>
      </c>
      <c r="K5">
        <v>-27751.0034584022</v>
      </c>
      <c r="L5">
        <v>87.920159210585027</v>
      </c>
      <c r="M5">
        <v>110.7339426523298</v>
      </c>
      <c r="N5">
        <v>-16125.042016193691</v>
      </c>
      <c r="O5">
        <v>-9829.3971081565978</v>
      </c>
      <c r="P5">
        <v>910</v>
      </c>
      <c r="Q5">
        <v>110.30047269024401</v>
      </c>
      <c r="R5">
        <v>1</v>
      </c>
      <c r="S5">
        <v>11096.22755263854</v>
      </c>
      <c r="T5">
        <v>0</v>
      </c>
      <c r="U5">
        <v>1</v>
      </c>
      <c r="V5">
        <v>0</v>
      </c>
      <c r="W5">
        <f t="shared" si="0"/>
        <v>-25574.173013920255</v>
      </c>
      <c r="X5">
        <f t="shared" si="1"/>
        <v>-15215.042016193691</v>
      </c>
      <c r="Y5">
        <f t="shared" si="2"/>
        <v>10359.130997726565</v>
      </c>
      <c r="Z5">
        <f t="shared" si="3"/>
        <v>0</v>
      </c>
      <c r="AA5">
        <f t="shared" si="4"/>
        <v>74.666666666666671</v>
      </c>
    </row>
    <row r="6" spans="1:27" x14ac:dyDescent="0.4">
      <c r="A6" s="1" t="s">
        <v>25</v>
      </c>
      <c r="B6">
        <v>1</v>
      </c>
      <c r="C6">
        <v>479.99999999999977</v>
      </c>
      <c r="D6">
        <v>3</v>
      </c>
      <c r="E6">
        <v>0</v>
      </c>
      <c r="F6">
        <v>0</v>
      </c>
      <c r="G6">
        <v>0</v>
      </c>
      <c r="H6">
        <v>224</v>
      </c>
      <c r="I6">
        <v>36873.259809977659</v>
      </c>
      <c r="J6">
        <v>0</v>
      </c>
      <c r="K6">
        <v>0</v>
      </c>
      <c r="L6">
        <v>0</v>
      </c>
      <c r="M6">
        <v>110.7339426523298</v>
      </c>
      <c r="N6">
        <v>0</v>
      </c>
      <c r="O6">
        <v>0</v>
      </c>
      <c r="P6">
        <v>7300</v>
      </c>
      <c r="Q6">
        <v>255.9999999999998</v>
      </c>
      <c r="R6">
        <v>2</v>
      </c>
      <c r="S6">
        <v>31051.19999999995</v>
      </c>
      <c r="T6">
        <v>479.99999999999977</v>
      </c>
      <c r="U6">
        <v>3</v>
      </c>
      <c r="V6">
        <v>82191.999999999942</v>
      </c>
      <c r="W6">
        <f t="shared" si="0"/>
        <v>75224.459809977605</v>
      </c>
      <c r="X6">
        <f t="shared" si="1"/>
        <v>89491.999999999942</v>
      </c>
      <c r="Y6">
        <f t="shared" si="2"/>
        <v>14267.540190022337</v>
      </c>
      <c r="Z6">
        <f t="shared" si="3"/>
        <v>46.666666666666693</v>
      </c>
      <c r="AA6">
        <f t="shared" si="4"/>
        <v>0</v>
      </c>
    </row>
    <row r="7" spans="1:27" x14ac:dyDescent="0.4">
      <c r="A7" s="1" t="s">
        <v>26</v>
      </c>
      <c r="B7">
        <v>1</v>
      </c>
      <c r="C7">
        <v>392.00000000000063</v>
      </c>
      <c r="D7">
        <v>2</v>
      </c>
      <c r="E7">
        <v>0</v>
      </c>
      <c r="F7">
        <v>0</v>
      </c>
      <c r="G7">
        <v>0</v>
      </c>
      <c r="H7">
        <v>157</v>
      </c>
      <c r="I7">
        <v>25237.957312640148</v>
      </c>
      <c r="J7">
        <v>0</v>
      </c>
      <c r="K7">
        <v>0</v>
      </c>
      <c r="L7">
        <v>0</v>
      </c>
      <c r="M7">
        <v>110.7339426523298</v>
      </c>
      <c r="N7">
        <v>0</v>
      </c>
      <c r="O7">
        <v>0</v>
      </c>
      <c r="P7">
        <v>1600</v>
      </c>
      <c r="Q7">
        <v>235.0000000000006</v>
      </c>
      <c r="R7">
        <v>2</v>
      </c>
      <c r="S7">
        <v>26952.00000000012</v>
      </c>
      <c r="T7">
        <v>392.00000000000063</v>
      </c>
      <c r="U7">
        <v>2</v>
      </c>
      <c r="V7">
        <v>57598.400000000118</v>
      </c>
      <c r="W7">
        <f t="shared" si="0"/>
        <v>53789.957312640268</v>
      </c>
      <c r="X7">
        <f t="shared" si="1"/>
        <v>59198.400000000118</v>
      </c>
      <c r="Y7">
        <f t="shared" si="2"/>
        <v>5408.4426873598495</v>
      </c>
      <c r="Z7">
        <f t="shared" si="3"/>
        <v>40.051020408163204</v>
      </c>
      <c r="AA7">
        <f t="shared" si="4"/>
        <v>0</v>
      </c>
    </row>
    <row r="8" spans="1:27" x14ac:dyDescent="0.4">
      <c r="A8" s="1" t="s">
        <v>27</v>
      </c>
      <c r="B8">
        <v>1</v>
      </c>
      <c r="C8">
        <v>104.2661291034444</v>
      </c>
      <c r="D8">
        <v>1</v>
      </c>
      <c r="E8">
        <v>91.637941015648693</v>
      </c>
      <c r="F8">
        <v>-64</v>
      </c>
      <c r="G8">
        <v>0</v>
      </c>
      <c r="H8">
        <v>0</v>
      </c>
      <c r="I8">
        <v>0</v>
      </c>
      <c r="J8">
        <v>-43</v>
      </c>
      <c r="K8">
        <v>-6796.8326586226167</v>
      </c>
      <c r="L8">
        <v>48.637941015648742</v>
      </c>
      <c r="M8">
        <v>110.7339426523298</v>
      </c>
      <c r="N8">
        <v>0</v>
      </c>
      <c r="O8">
        <v>-5430.0263781646281</v>
      </c>
      <c r="P8">
        <v>910</v>
      </c>
      <c r="Q8">
        <v>104.2661291034444</v>
      </c>
      <c r="R8">
        <v>1</v>
      </c>
      <c r="S8">
        <v>10489.172587806501</v>
      </c>
      <c r="T8">
        <v>12.62818808779568</v>
      </c>
      <c r="U8">
        <v>1</v>
      </c>
      <c r="V8">
        <v>1270.3957216322451</v>
      </c>
      <c r="W8">
        <f t="shared" si="0"/>
        <v>-827.6864489807449</v>
      </c>
      <c r="X8">
        <f t="shared" si="1"/>
        <v>2180.3957216322451</v>
      </c>
      <c r="Y8">
        <f t="shared" si="2"/>
        <v>3008.08217061299</v>
      </c>
      <c r="Z8">
        <f t="shared" si="3"/>
        <v>0</v>
      </c>
      <c r="AA8">
        <f t="shared" si="4"/>
        <v>67.1875</v>
      </c>
    </row>
    <row r="9" spans="1:27" x14ac:dyDescent="0.4">
      <c r="A9" s="1" t="s">
        <v>28</v>
      </c>
      <c r="B9">
        <v>1</v>
      </c>
      <c r="C9">
        <v>22.998052382836249</v>
      </c>
      <c r="D9">
        <v>1</v>
      </c>
      <c r="E9">
        <v>400.61773890317693</v>
      </c>
      <c r="F9">
        <v>-371</v>
      </c>
      <c r="G9">
        <v>377.61968652034068</v>
      </c>
      <c r="H9">
        <v>0</v>
      </c>
      <c r="I9">
        <v>0</v>
      </c>
      <c r="J9">
        <v>-286</v>
      </c>
      <c r="K9">
        <v>-47570.248288388459</v>
      </c>
      <c r="L9">
        <v>114.6177389031769</v>
      </c>
      <c r="M9">
        <v>110.7339426523298</v>
      </c>
      <c r="N9">
        <v>-41815.316711534142</v>
      </c>
      <c r="O9">
        <v>-12823.2741328345</v>
      </c>
      <c r="P9">
        <v>910</v>
      </c>
      <c r="Q9">
        <v>22.998052382836249</v>
      </c>
      <c r="R9">
        <v>1</v>
      </c>
      <c r="S9">
        <v>2313.6040697133262</v>
      </c>
      <c r="T9">
        <v>0</v>
      </c>
      <c r="U9">
        <v>1</v>
      </c>
      <c r="V9">
        <v>0</v>
      </c>
      <c r="W9">
        <f t="shared" si="0"/>
        <v>-57169.91835150963</v>
      </c>
      <c r="X9">
        <f t="shared" si="1"/>
        <v>-40905.316711534142</v>
      </c>
      <c r="Y9">
        <f t="shared" si="2"/>
        <v>16264.601639975488</v>
      </c>
      <c r="Z9">
        <f t="shared" si="3"/>
        <v>0</v>
      </c>
      <c r="AA9">
        <f t="shared" si="4"/>
        <v>77.088948787061994</v>
      </c>
    </row>
    <row r="10" spans="1:27" x14ac:dyDescent="0.4">
      <c r="A10" s="1" t="s">
        <v>29</v>
      </c>
      <c r="B10">
        <v>1</v>
      </c>
      <c r="C10">
        <v>359.00000000000011</v>
      </c>
      <c r="D10">
        <v>2</v>
      </c>
      <c r="E10">
        <v>0</v>
      </c>
      <c r="F10">
        <v>0</v>
      </c>
      <c r="G10">
        <v>0</v>
      </c>
      <c r="H10">
        <v>151</v>
      </c>
      <c r="I10">
        <v>24216.096899912562</v>
      </c>
      <c r="J10">
        <v>0</v>
      </c>
      <c r="K10">
        <v>0</v>
      </c>
      <c r="L10">
        <v>0</v>
      </c>
      <c r="M10">
        <v>110.7339426523298</v>
      </c>
      <c r="N10">
        <v>0</v>
      </c>
      <c r="O10">
        <v>0</v>
      </c>
      <c r="P10">
        <v>1600</v>
      </c>
      <c r="Q10">
        <v>208.00000000000011</v>
      </c>
      <c r="R10">
        <v>2</v>
      </c>
      <c r="S10">
        <v>21681.60000000002</v>
      </c>
      <c r="T10">
        <v>359.00000000000011</v>
      </c>
      <c r="U10">
        <v>2</v>
      </c>
      <c r="V10">
        <v>51156.800000000017</v>
      </c>
      <c r="W10">
        <f t="shared" si="0"/>
        <v>47497.696899912582</v>
      </c>
      <c r="X10">
        <f t="shared" si="1"/>
        <v>52756.800000000017</v>
      </c>
      <c r="Y10">
        <f t="shared" si="2"/>
        <v>5259.1031000874355</v>
      </c>
      <c r="Z10">
        <f t="shared" si="3"/>
        <v>42.06128133704734</v>
      </c>
      <c r="AA10">
        <f t="shared" si="4"/>
        <v>0</v>
      </c>
    </row>
    <row r="11" spans="1:27" x14ac:dyDescent="0.4">
      <c r="A11" s="1" t="s">
        <v>30</v>
      </c>
      <c r="B11">
        <v>1</v>
      </c>
      <c r="C11">
        <v>69.418282965873971</v>
      </c>
      <c r="D11">
        <v>1</v>
      </c>
      <c r="E11">
        <v>147.79009487807829</v>
      </c>
      <c r="F11">
        <v>-115</v>
      </c>
      <c r="G11">
        <v>78.371811912204379</v>
      </c>
      <c r="H11">
        <v>0</v>
      </c>
      <c r="I11">
        <v>0</v>
      </c>
      <c r="J11">
        <v>-84</v>
      </c>
      <c r="K11">
        <v>-13852.24688176826</v>
      </c>
      <c r="L11">
        <v>63.790094878078321</v>
      </c>
      <c r="M11">
        <v>110.7339426523298</v>
      </c>
      <c r="N11">
        <v>-8678.4197258452132</v>
      </c>
      <c r="O11">
        <v>-7140.9741602771401</v>
      </c>
      <c r="P11">
        <v>910</v>
      </c>
      <c r="Q11">
        <v>69.418282965873971</v>
      </c>
      <c r="R11">
        <v>1</v>
      </c>
      <c r="S11">
        <v>6983.4792663669214</v>
      </c>
      <c r="T11">
        <v>0</v>
      </c>
      <c r="U11">
        <v>1</v>
      </c>
      <c r="V11">
        <v>0</v>
      </c>
      <c r="W11">
        <f t="shared" si="0"/>
        <v>-13099.741775678478</v>
      </c>
      <c r="X11">
        <f t="shared" si="1"/>
        <v>-7768.4197258452132</v>
      </c>
      <c r="Y11">
        <f t="shared" si="2"/>
        <v>5331.3220498332648</v>
      </c>
      <c r="Z11">
        <f t="shared" si="3"/>
        <v>0</v>
      </c>
      <c r="AA11">
        <f t="shared" si="4"/>
        <v>73.043478260869563</v>
      </c>
    </row>
    <row r="12" spans="1:27" x14ac:dyDescent="0.4">
      <c r="A12" s="1" t="s">
        <v>21</v>
      </c>
      <c r="B12">
        <v>2</v>
      </c>
      <c r="C12">
        <v>300.02251443463331</v>
      </c>
      <c r="D12">
        <v>2</v>
      </c>
      <c r="E12">
        <v>2.1756360089843958</v>
      </c>
      <c r="F12">
        <v>-1</v>
      </c>
      <c r="G12">
        <v>0</v>
      </c>
      <c r="H12">
        <v>13</v>
      </c>
      <c r="I12">
        <v>2289.9435618375919</v>
      </c>
      <c r="J12">
        <v>-1</v>
      </c>
      <c r="K12">
        <v>-145.1139009513476</v>
      </c>
      <c r="L12">
        <v>1.175636008984396</v>
      </c>
      <c r="M12">
        <v>104.34105456349209</v>
      </c>
      <c r="N12">
        <v>0</v>
      </c>
      <c r="O12">
        <v>-121.3830698444886</v>
      </c>
      <c r="P12">
        <v>1600</v>
      </c>
      <c r="Q12">
        <v>287.02251443463331</v>
      </c>
      <c r="R12">
        <v>2</v>
      </c>
      <c r="S12">
        <v>37106.794817640417</v>
      </c>
      <c r="T12">
        <v>297.84687842564892</v>
      </c>
      <c r="U12">
        <v>2</v>
      </c>
      <c r="V12">
        <v>39219.710668686668</v>
      </c>
      <c r="W12">
        <f t="shared" si="0"/>
        <v>40730.241408682174</v>
      </c>
      <c r="X12">
        <f t="shared" si="1"/>
        <v>40819.710668686668</v>
      </c>
      <c r="Y12">
        <f t="shared" si="2"/>
        <v>89.469260004494572</v>
      </c>
      <c r="Z12">
        <f t="shared" si="3"/>
        <v>4.3330081492375276</v>
      </c>
      <c r="AA12">
        <f t="shared" si="4"/>
        <v>100</v>
      </c>
    </row>
    <row r="13" spans="1:27" x14ac:dyDescent="0.4">
      <c r="A13" s="1" t="s">
        <v>22</v>
      </c>
      <c r="B13">
        <v>2</v>
      </c>
      <c r="C13">
        <v>192.00000000000011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104.34105456349209</v>
      </c>
      <c r="N13">
        <v>0</v>
      </c>
      <c r="O13">
        <v>0</v>
      </c>
      <c r="P13">
        <v>910</v>
      </c>
      <c r="Q13">
        <v>192.00000000000011</v>
      </c>
      <c r="R13">
        <v>1</v>
      </c>
      <c r="S13">
        <v>19315.200000000012</v>
      </c>
      <c r="T13">
        <v>192.00000000000011</v>
      </c>
      <c r="U13">
        <v>1</v>
      </c>
      <c r="V13">
        <v>19315.200000000012</v>
      </c>
      <c r="W13">
        <f t="shared" si="0"/>
        <v>20225.200000000012</v>
      </c>
      <c r="X13">
        <f t="shared" si="1"/>
        <v>20225.200000000012</v>
      </c>
      <c r="Y13">
        <f t="shared" si="2"/>
        <v>0</v>
      </c>
      <c r="Z13">
        <f t="shared" si="3"/>
        <v>0</v>
      </c>
      <c r="AA13">
        <f t="shared" si="4"/>
        <v>0</v>
      </c>
    </row>
    <row r="14" spans="1:27" x14ac:dyDescent="0.4">
      <c r="A14" s="1" t="s">
        <v>23</v>
      </c>
      <c r="B14">
        <v>2</v>
      </c>
      <c r="C14">
        <v>508.00000000000011</v>
      </c>
      <c r="D14">
        <v>3</v>
      </c>
      <c r="E14">
        <v>0</v>
      </c>
      <c r="F14">
        <v>0</v>
      </c>
      <c r="G14">
        <v>0</v>
      </c>
      <c r="H14">
        <v>168</v>
      </c>
      <c r="I14">
        <v>32892.992103799952</v>
      </c>
      <c r="J14">
        <v>0</v>
      </c>
      <c r="K14">
        <v>0</v>
      </c>
      <c r="L14">
        <v>0</v>
      </c>
      <c r="M14">
        <v>104.34105456349209</v>
      </c>
      <c r="N14">
        <v>0</v>
      </c>
      <c r="O14">
        <v>0</v>
      </c>
      <c r="P14">
        <v>7300</v>
      </c>
      <c r="Q14">
        <v>340.00000000000011</v>
      </c>
      <c r="R14">
        <v>2</v>
      </c>
      <c r="S14">
        <v>47448.000000000007</v>
      </c>
      <c r="T14">
        <v>508.00000000000011</v>
      </c>
      <c r="U14">
        <v>3</v>
      </c>
      <c r="V14">
        <v>90253.200000000012</v>
      </c>
      <c r="W14">
        <f t="shared" si="0"/>
        <v>87640.992103799959</v>
      </c>
      <c r="X14">
        <f t="shared" si="1"/>
        <v>97553.200000000012</v>
      </c>
      <c r="Y14">
        <f t="shared" si="2"/>
        <v>9912.2078962000523</v>
      </c>
      <c r="Z14">
        <f t="shared" si="3"/>
        <v>33.070866141732274</v>
      </c>
      <c r="AA14">
        <f t="shared" si="4"/>
        <v>0</v>
      </c>
    </row>
    <row r="15" spans="1:27" x14ac:dyDescent="0.4">
      <c r="A15" s="1" t="s">
        <v>24</v>
      </c>
      <c r="B15">
        <v>2</v>
      </c>
      <c r="C15">
        <v>51.928200922446813</v>
      </c>
      <c r="D15">
        <v>1</v>
      </c>
      <c r="E15">
        <v>307.18340354636479</v>
      </c>
      <c r="F15">
        <v>-279</v>
      </c>
      <c r="G15">
        <v>255.255202623918</v>
      </c>
      <c r="H15">
        <v>0</v>
      </c>
      <c r="I15">
        <v>0</v>
      </c>
      <c r="J15">
        <v>-258</v>
      </c>
      <c r="K15">
        <v>-50516.572588426498</v>
      </c>
      <c r="L15">
        <v>49.183403546364829</v>
      </c>
      <c r="M15">
        <v>104.34105456349209</v>
      </c>
      <c r="N15">
        <v>-26633.59702459746</v>
      </c>
      <c r="O15">
        <v>-5108.9665946578043</v>
      </c>
      <c r="P15">
        <v>910</v>
      </c>
      <c r="Q15">
        <v>51.928200922446813</v>
      </c>
      <c r="R15">
        <v>1</v>
      </c>
      <c r="S15">
        <v>5223.9770127981483</v>
      </c>
      <c r="T15">
        <v>0</v>
      </c>
      <c r="U15">
        <v>1</v>
      </c>
      <c r="V15">
        <v>0</v>
      </c>
      <c r="W15">
        <f t="shared" si="0"/>
        <v>-49491.562170286154</v>
      </c>
      <c r="X15">
        <f t="shared" si="1"/>
        <v>-25723.59702459746</v>
      </c>
      <c r="Y15">
        <f t="shared" si="2"/>
        <v>23767.965145688693</v>
      </c>
      <c r="Z15">
        <f t="shared" si="3"/>
        <v>0</v>
      </c>
      <c r="AA15">
        <f t="shared" si="4"/>
        <v>92.473118279569889</v>
      </c>
    </row>
    <row r="16" spans="1:27" x14ac:dyDescent="0.4">
      <c r="A16" s="1" t="s">
        <v>25</v>
      </c>
      <c r="B16">
        <v>2</v>
      </c>
      <c r="C16">
        <v>347.00000000000011</v>
      </c>
      <c r="D16">
        <v>2</v>
      </c>
      <c r="E16">
        <v>0</v>
      </c>
      <c r="F16">
        <v>0</v>
      </c>
      <c r="G16">
        <v>0</v>
      </c>
      <c r="H16">
        <v>57</v>
      </c>
      <c r="I16">
        <v>9626.5274469954657</v>
      </c>
      <c r="J16">
        <v>0</v>
      </c>
      <c r="K16">
        <v>0</v>
      </c>
      <c r="L16">
        <v>0</v>
      </c>
      <c r="M16">
        <v>104.34105456349209</v>
      </c>
      <c r="N16">
        <v>0</v>
      </c>
      <c r="O16">
        <v>0</v>
      </c>
      <c r="P16">
        <v>1600</v>
      </c>
      <c r="Q16">
        <v>290.00000000000011</v>
      </c>
      <c r="R16">
        <v>2</v>
      </c>
      <c r="S16">
        <v>37688.000000000022</v>
      </c>
      <c r="T16">
        <v>347.00000000000011</v>
      </c>
      <c r="U16">
        <v>2</v>
      </c>
      <c r="V16">
        <v>48814.400000000023</v>
      </c>
      <c r="W16">
        <f t="shared" si="0"/>
        <v>48914.527446995489</v>
      </c>
      <c r="X16">
        <f t="shared" si="1"/>
        <v>50414.400000000023</v>
      </c>
      <c r="Y16">
        <f t="shared" si="2"/>
        <v>1499.872553004534</v>
      </c>
      <c r="Z16">
        <f t="shared" si="3"/>
        <v>16.426512968299704</v>
      </c>
      <c r="AA16">
        <f t="shared" si="4"/>
        <v>0</v>
      </c>
    </row>
    <row r="17" spans="1:27" x14ac:dyDescent="0.4">
      <c r="A17" s="1" t="s">
        <v>26</v>
      </c>
      <c r="B17">
        <v>2</v>
      </c>
      <c r="C17">
        <v>184.99999999999989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104.34105456349209</v>
      </c>
      <c r="N17">
        <v>0</v>
      </c>
      <c r="O17">
        <v>0</v>
      </c>
      <c r="P17">
        <v>910</v>
      </c>
      <c r="Q17">
        <v>184.99999999999989</v>
      </c>
      <c r="R17">
        <v>1</v>
      </c>
      <c r="S17">
        <v>18610.999999999989</v>
      </c>
      <c r="T17">
        <v>184.99999999999989</v>
      </c>
      <c r="U17">
        <v>1</v>
      </c>
      <c r="V17">
        <v>18610.999999999989</v>
      </c>
      <c r="W17">
        <f t="shared" si="0"/>
        <v>19520.999999999989</v>
      </c>
      <c r="X17">
        <f t="shared" si="1"/>
        <v>19520.999999999989</v>
      </c>
      <c r="Y17">
        <f t="shared" si="2"/>
        <v>0</v>
      </c>
      <c r="Z17">
        <f t="shared" si="3"/>
        <v>0</v>
      </c>
      <c r="AA17">
        <f t="shared" si="4"/>
        <v>0</v>
      </c>
    </row>
    <row r="18" spans="1:27" x14ac:dyDescent="0.4">
      <c r="A18" s="1" t="s">
        <v>27</v>
      </c>
      <c r="B18">
        <v>2</v>
      </c>
      <c r="C18">
        <v>110.8806498830597</v>
      </c>
      <c r="D18">
        <v>1</v>
      </c>
      <c r="E18">
        <v>66.033771457410609</v>
      </c>
      <c r="F18">
        <v>-42</v>
      </c>
      <c r="G18">
        <v>0</v>
      </c>
      <c r="H18">
        <v>0</v>
      </c>
      <c r="I18">
        <v>0</v>
      </c>
      <c r="J18">
        <v>-40</v>
      </c>
      <c r="K18">
        <v>-7281.7688115582332</v>
      </c>
      <c r="L18">
        <v>26.033771457410602</v>
      </c>
      <c r="M18">
        <v>104.34105456349209</v>
      </c>
      <c r="N18">
        <v>0</v>
      </c>
      <c r="O18">
        <v>-2657.0997983298362</v>
      </c>
      <c r="P18">
        <v>910</v>
      </c>
      <c r="Q18">
        <v>110.8806498830597</v>
      </c>
      <c r="R18">
        <v>1</v>
      </c>
      <c r="S18">
        <v>11154.593378235801</v>
      </c>
      <c r="T18">
        <v>44.846878425649066</v>
      </c>
      <c r="U18">
        <v>1</v>
      </c>
      <c r="V18">
        <v>4511.5959696202963</v>
      </c>
      <c r="W18">
        <f t="shared" si="0"/>
        <v>2125.7247683477308</v>
      </c>
      <c r="X18">
        <f t="shared" si="1"/>
        <v>5421.5959696202963</v>
      </c>
      <c r="Y18">
        <f t="shared" si="2"/>
        <v>3295.8712012725655</v>
      </c>
      <c r="Z18">
        <f t="shared" si="3"/>
        <v>0</v>
      </c>
      <c r="AA18">
        <f t="shared" si="4"/>
        <v>95.238095238095227</v>
      </c>
    </row>
    <row r="19" spans="1:27" x14ac:dyDescent="0.4">
      <c r="A19" s="1" t="s">
        <v>28</v>
      </c>
      <c r="B19">
        <v>2</v>
      </c>
      <c r="C19">
        <v>125.64605451829119</v>
      </c>
      <c r="D19">
        <v>1</v>
      </c>
      <c r="E19">
        <v>185.9012571422092</v>
      </c>
      <c r="F19">
        <v>-159</v>
      </c>
      <c r="G19">
        <v>60.255202623917938</v>
      </c>
      <c r="H19">
        <v>0</v>
      </c>
      <c r="I19">
        <v>0</v>
      </c>
      <c r="J19">
        <v>-142</v>
      </c>
      <c r="K19">
        <v>-27509.964773586838</v>
      </c>
      <c r="L19">
        <v>43.901257142209182</v>
      </c>
      <c r="M19">
        <v>104.34105456349209</v>
      </c>
      <c r="N19">
        <v>-6287.0913847164938</v>
      </c>
      <c r="O19">
        <v>-4594.903637385004</v>
      </c>
      <c r="P19">
        <v>910</v>
      </c>
      <c r="Q19">
        <v>125.64605451829119</v>
      </c>
      <c r="R19">
        <v>1</v>
      </c>
      <c r="S19">
        <v>12639.9930845401</v>
      </c>
      <c r="T19">
        <v>0</v>
      </c>
      <c r="U19">
        <v>1</v>
      </c>
      <c r="V19">
        <v>0</v>
      </c>
      <c r="W19">
        <f t="shared" si="0"/>
        <v>-18554.875326431742</v>
      </c>
      <c r="X19">
        <f>$N19+$P19+$V19</f>
        <v>-5377.0913847164938</v>
      </c>
      <c r="Y19">
        <f t="shared" si="2"/>
        <v>13177.783941715248</v>
      </c>
      <c r="Z19">
        <f t="shared" si="3"/>
        <v>0</v>
      </c>
      <c r="AA19">
        <f t="shared" si="4"/>
        <v>89.308176100628927</v>
      </c>
    </row>
    <row r="20" spans="1:27" x14ac:dyDescent="0.4">
      <c r="A20" s="1" t="s">
        <v>29</v>
      </c>
      <c r="B20">
        <v>2</v>
      </c>
      <c r="C20">
        <v>538.00000000000034</v>
      </c>
      <c r="D20">
        <v>3</v>
      </c>
      <c r="E20">
        <v>0</v>
      </c>
      <c r="F20">
        <v>0</v>
      </c>
      <c r="G20">
        <v>0</v>
      </c>
      <c r="H20">
        <v>196</v>
      </c>
      <c r="I20">
        <v>38450.762958618579</v>
      </c>
      <c r="J20">
        <v>0</v>
      </c>
      <c r="K20">
        <v>0</v>
      </c>
      <c r="L20">
        <v>0</v>
      </c>
      <c r="M20">
        <v>104.34105456349209</v>
      </c>
      <c r="N20">
        <v>0</v>
      </c>
      <c r="O20">
        <v>0</v>
      </c>
      <c r="P20">
        <v>7300</v>
      </c>
      <c r="Q20">
        <v>342.00000000000028</v>
      </c>
      <c r="R20">
        <v>2</v>
      </c>
      <c r="S20">
        <v>47838.400000000067</v>
      </c>
      <c r="T20">
        <v>538.00000000000034</v>
      </c>
      <c r="U20">
        <v>3</v>
      </c>
      <c r="V20">
        <v>98890.200000000099</v>
      </c>
      <c r="W20">
        <f t="shared" si="0"/>
        <v>93589.162958618646</v>
      </c>
      <c r="X20">
        <f t="shared" si="1"/>
        <v>106190.2000000001</v>
      </c>
      <c r="Y20">
        <f t="shared" si="2"/>
        <v>12601.037041381453</v>
      </c>
      <c r="Z20">
        <f t="shared" si="3"/>
        <v>36.431226765799238</v>
      </c>
      <c r="AA20">
        <f t="shared" si="4"/>
        <v>0</v>
      </c>
    </row>
    <row r="21" spans="1:27" x14ac:dyDescent="0.4">
      <c r="A21" s="1" t="s">
        <v>30</v>
      </c>
      <c r="B21">
        <v>2</v>
      </c>
      <c r="C21">
        <v>320.5861808624191</v>
      </c>
      <c r="D21">
        <v>2</v>
      </c>
      <c r="E21">
        <v>2.7393024367699419</v>
      </c>
      <c r="F21">
        <v>-1</v>
      </c>
      <c r="G21">
        <v>0</v>
      </c>
      <c r="H21">
        <v>8</v>
      </c>
      <c r="I21">
        <v>1450.936791501482</v>
      </c>
      <c r="J21">
        <v>-1</v>
      </c>
      <c r="K21">
        <v>-155.71805603164481</v>
      </c>
      <c r="L21">
        <v>1.7393024367699419</v>
      </c>
      <c r="M21">
        <v>104.34105456349209</v>
      </c>
      <c r="N21">
        <v>0</v>
      </c>
      <c r="O21">
        <v>-189.02352782847331</v>
      </c>
      <c r="P21">
        <v>1600</v>
      </c>
      <c r="Q21">
        <v>312.5861808624191</v>
      </c>
      <c r="R21">
        <v>2</v>
      </c>
      <c r="S21">
        <v>42096.822504344207</v>
      </c>
      <c r="T21">
        <v>317.84687842564921</v>
      </c>
      <c r="U21">
        <v>2</v>
      </c>
      <c r="V21">
        <v>43123.710668686712</v>
      </c>
      <c r="W21">
        <f t="shared" si="0"/>
        <v>44803.017711985573</v>
      </c>
      <c r="X21">
        <f t="shared" si="1"/>
        <v>44723.710668686712</v>
      </c>
      <c r="Y21">
        <f t="shared" si="2"/>
        <v>-79.307043298860663</v>
      </c>
      <c r="Z21">
        <f t="shared" si="3"/>
        <v>2.4954288355408663</v>
      </c>
      <c r="AA21">
        <f t="shared" si="4"/>
        <v>100</v>
      </c>
    </row>
    <row r="22" spans="1:27" x14ac:dyDescent="0.4">
      <c r="A22" s="1" t="s">
        <v>21</v>
      </c>
      <c r="B22">
        <v>3</v>
      </c>
      <c r="C22">
        <v>248.3782772126938</v>
      </c>
      <c r="D22">
        <v>2</v>
      </c>
      <c r="E22">
        <v>63.750089124898153</v>
      </c>
      <c r="F22">
        <v>-50</v>
      </c>
      <c r="G22">
        <v>0</v>
      </c>
      <c r="H22">
        <v>1</v>
      </c>
      <c r="I22">
        <v>180.26054246655929</v>
      </c>
      <c r="J22">
        <v>-22</v>
      </c>
      <c r="K22">
        <v>-3217.957315207907</v>
      </c>
      <c r="L22">
        <v>41.750089124898153</v>
      </c>
      <c r="M22">
        <v>111.8141299283154</v>
      </c>
      <c r="N22">
        <v>0</v>
      </c>
      <c r="O22">
        <v>-4617.357584197036</v>
      </c>
      <c r="P22">
        <v>1600</v>
      </c>
      <c r="Q22">
        <v>247.3782772126938</v>
      </c>
      <c r="R22">
        <v>2</v>
      </c>
      <c r="S22">
        <v>29368.239711917831</v>
      </c>
      <c r="T22">
        <v>184.62818808779559</v>
      </c>
      <c r="U22">
        <v>1</v>
      </c>
      <c r="V22">
        <v>18573.595721632239</v>
      </c>
      <c r="W22">
        <f t="shared" si="0"/>
        <v>23313.185354979447</v>
      </c>
      <c r="X22">
        <f t="shared" si="1"/>
        <v>20173.595721632239</v>
      </c>
      <c r="Y22">
        <f t="shared" si="2"/>
        <v>-3139.5896333472083</v>
      </c>
      <c r="Z22">
        <f t="shared" si="3"/>
        <v>0.40261169826203036</v>
      </c>
      <c r="AA22">
        <f t="shared" si="4"/>
        <v>44</v>
      </c>
    </row>
    <row r="23" spans="1:27" x14ac:dyDescent="0.4">
      <c r="A23" s="1" t="s">
        <v>22</v>
      </c>
      <c r="B23">
        <v>3</v>
      </c>
      <c r="C23">
        <v>522.00000000000011</v>
      </c>
      <c r="D23">
        <v>3</v>
      </c>
      <c r="E23">
        <v>0</v>
      </c>
      <c r="F23">
        <v>0</v>
      </c>
      <c r="G23">
        <v>0</v>
      </c>
      <c r="H23">
        <v>138</v>
      </c>
      <c r="I23">
        <v>23555.261153955191</v>
      </c>
      <c r="J23">
        <v>0</v>
      </c>
      <c r="K23">
        <v>0</v>
      </c>
      <c r="L23">
        <v>0</v>
      </c>
      <c r="M23">
        <v>111.8141299283154</v>
      </c>
      <c r="N23">
        <v>0</v>
      </c>
      <c r="O23">
        <v>0</v>
      </c>
      <c r="P23">
        <v>7300</v>
      </c>
      <c r="Q23">
        <v>384.00000000000011</v>
      </c>
      <c r="R23">
        <v>2</v>
      </c>
      <c r="S23">
        <v>56036.800000000017</v>
      </c>
      <c r="T23">
        <v>522.00000000000011</v>
      </c>
      <c r="U23">
        <v>3</v>
      </c>
      <c r="V23">
        <v>94283.800000000032</v>
      </c>
      <c r="W23">
        <f t="shared" si="0"/>
        <v>86892.061153955205</v>
      </c>
      <c r="X23">
        <f t="shared" si="1"/>
        <v>101583.80000000003</v>
      </c>
      <c r="Y23">
        <f t="shared" si="2"/>
        <v>14691.738846044827</v>
      </c>
    </row>
    <row r="24" spans="1:27" x14ac:dyDescent="0.4">
      <c r="A24" s="1" t="s">
        <v>23</v>
      </c>
      <c r="B24">
        <v>3</v>
      </c>
      <c r="C24">
        <v>399.99999999999937</v>
      </c>
      <c r="D24">
        <v>2</v>
      </c>
      <c r="E24">
        <v>0</v>
      </c>
      <c r="F24">
        <v>0</v>
      </c>
      <c r="G24">
        <v>0</v>
      </c>
      <c r="H24">
        <v>75</v>
      </c>
      <c r="I24">
        <v>10977.139929802541</v>
      </c>
      <c r="J24">
        <v>0</v>
      </c>
      <c r="K24">
        <v>0</v>
      </c>
      <c r="L24">
        <v>0</v>
      </c>
      <c r="M24">
        <v>111.8141299283154</v>
      </c>
      <c r="N24">
        <v>0</v>
      </c>
      <c r="O24">
        <v>0</v>
      </c>
      <c r="P24">
        <v>1600</v>
      </c>
      <c r="Q24">
        <v>324.99999999999937</v>
      </c>
      <c r="R24">
        <v>2</v>
      </c>
      <c r="S24">
        <v>44519.999999999884</v>
      </c>
      <c r="T24">
        <v>399.99999999999937</v>
      </c>
      <c r="U24">
        <v>2</v>
      </c>
      <c r="V24">
        <v>59159.999999999884</v>
      </c>
      <c r="W24">
        <f t="shared" si="0"/>
        <v>57097.139929802426</v>
      </c>
      <c r="X24">
        <f t="shared" si="1"/>
        <v>60759.999999999884</v>
      </c>
      <c r="Y24">
        <f t="shared" si="2"/>
        <v>3662.8600701974574</v>
      </c>
    </row>
    <row r="25" spans="1:27" x14ac:dyDescent="0.4">
      <c r="A25" s="1" t="s">
        <v>24</v>
      </c>
      <c r="B25">
        <v>3</v>
      </c>
      <c r="C25">
        <v>97.729304271657625</v>
      </c>
      <c r="D25">
        <v>1</v>
      </c>
      <c r="E25">
        <v>287.34899079199829</v>
      </c>
      <c r="F25">
        <v>-259</v>
      </c>
      <c r="G25">
        <v>189.61968652034071</v>
      </c>
      <c r="H25">
        <v>0</v>
      </c>
      <c r="I25">
        <v>0</v>
      </c>
      <c r="J25">
        <v>-133</v>
      </c>
      <c r="K25">
        <v>-23392.524819744802</v>
      </c>
      <c r="L25">
        <v>154.34899079199829</v>
      </c>
      <c r="M25">
        <v>111.8141299283154</v>
      </c>
      <c r="N25">
        <v>-21202.160265551811</v>
      </c>
      <c r="O25">
        <v>-17157.22981950175</v>
      </c>
      <c r="P25">
        <v>910</v>
      </c>
      <c r="Q25">
        <v>97.729304271657625</v>
      </c>
      <c r="R25">
        <v>1</v>
      </c>
      <c r="S25">
        <v>9831.5680097287568</v>
      </c>
      <c r="T25">
        <v>0</v>
      </c>
      <c r="U25">
        <v>1</v>
      </c>
      <c r="V25">
        <v>0</v>
      </c>
      <c r="W25">
        <f t="shared" si="0"/>
        <v>-29808.186629517797</v>
      </c>
      <c r="X25">
        <f t="shared" si="1"/>
        <v>-20292.160265551811</v>
      </c>
      <c r="Y25">
        <f t="shared" si="2"/>
        <v>9516.0263639659861</v>
      </c>
    </row>
    <row r="26" spans="1:27" x14ac:dyDescent="0.4">
      <c r="A26" s="1" t="s">
        <v>25</v>
      </c>
      <c r="B26">
        <v>3</v>
      </c>
      <c r="C26">
        <v>213</v>
      </c>
      <c r="D26">
        <v>2</v>
      </c>
      <c r="E26">
        <v>0</v>
      </c>
      <c r="F26">
        <v>0</v>
      </c>
      <c r="G26">
        <v>0</v>
      </c>
      <c r="H26">
        <v>15</v>
      </c>
      <c r="I26">
        <v>2185.8075700417598</v>
      </c>
      <c r="J26">
        <v>0</v>
      </c>
      <c r="K26">
        <v>0</v>
      </c>
      <c r="L26">
        <v>0</v>
      </c>
      <c r="M26">
        <v>111.8141299283154</v>
      </c>
      <c r="N26">
        <v>0</v>
      </c>
      <c r="O26">
        <v>0</v>
      </c>
      <c r="P26">
        <v>1600</v>
      </c>
      <c r="Q26">
        <v>198</v>
      </c>
      <c r="R26">
        <v>1</v>
      </c>
      <c r="S26">
        <v>19918.8</v>
      </c>
      <c r="T26">
        <v>213</v>
      </c>
      <c r="U26">
        <v>2</v>
      </c>
      <c r="V26">
        <v>22657.600000000009</v>
      </c>
      <c r="W26">
        <f t="shared" si="0"/>
        <v>23704.60757004176</v>
      </c>
      <c r="X26">
        <f t="shared" si="1"/>
        <v>24257.600000000009</v>
      </c>
      <c r="Y26">
        <f t="shared" si="2"/>
        <v>552.99242995824898</v>
      </c>
    </row>
    <row r="27" spans="1:27" x14ac:dyDescent="0.4">
      <c r="A27" s="1" t="s">
        <v>26</v>
      </c>
      <c r="B27">
        <v>3</v>
      </c>
      <c r="C27">
        <v>84.000000000000028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111.8141299283154</v>
      </c>
      <c r="N27">
        <v>0</v>
      </c>
      <c r="O27">
        <v>0</v>
      </c>
      <c r="P27">
        <v>910</v>
      </c>
      <c r="Q27">
        <v>84.000000000000028</v>
      </c>
      <c r="R27">
        <v>1</v>
      </c>
      <c r="S27">
        <v>8450.4000000000033</v>
      </c>
      <c r="T27">
        <v>84.000000000000028</v>
      </c>
      <c r="U27">
        <v>1</v>
      </c>
      <c r="V27">
        <v>8450.4000000000033</v>
      </c>
      <c r="W27">
        <f t="shared" si="0"/>
        <v>9360.4000000000033</v>
      </c>
      <c r="X27">
        <f t="shared" si="1"/>
        <v>9360.4000000000033</v>
      </c>
      <c r="Y27">
        <f t="shared" si="2"/>
        <v>0</v>
      </c>
    </row>
    <row r="28" spans="1:27" x14ac:dyDescent="0.4">
      <c r="A28" s="1" t="s">
        <v>27</v>
      </c>
      <c r="B28">
        <v>3</v>
      </c>
      <c r="C28">
        <v>176.13165993763769</v>
      </c>
      <c r="D28">
        <v>1</v>
      </c>
      <c r="E28">
        <v>87.503471849842157</v>
      </c>
      <c r="F28">
        <v>-71</v>
      </c>
      <c r="G28">
        <v>0</v>
      </c>
      <c r="H28">
        <v>0</v>
      </c>
      <c r="I28">
        <v>0</v>
      </c>
      <c r="J28">
        <v>-20</v>
      </c>
      <c r="K28">
        <v>-2904.084222780139</v>
      </c>
      <c r="L28">
        <v>67.503471849842157</v>
      </c>
      <c r="M28">
        <v>111.8141299283154</v>
      </c>
      <c r="N28">
        <v>0</v>
      </c>
      <c r="O28">
        <v>-7477.9697718809384</v>
      </c>
      <c r="P28">
        <v>910</v>
      </c>
      <c r="Q28">
        <v>176.13165993763769</v>
      </c>
      <c r="R28">
        <v>1</v>
      </c>
      <c r="S28">
        <v>17718.844989726349</v>
      </c>
      <c r="T28">
        <v>88.628188087795564</v>
      </c>
      <c r="U28">
        <v>1</v>
      </c>
      <c r="V28">
        <v>8915.9957216322327</v>
      </c>
      <c r="W28">
        <f t="shared" si="0"/>
        <v>8246.790995065272</v>
      </c>
      <c r="X28">
        <f t="shared" si="1"/>
        <v>9825.9957216322327</v>
      </c>
      <c r="Y28">
        <f t="shared" si="2"/>
        <v>1579.2047265669607</v>
      </c>
    </row>
    <row r="29" spans="1:27" x14ac:dyDescent="0.4">
      <c r="A29" s="1" t="s">
        <v>28</v>
      </c>
      <c r="B29">
        <v>3</v>
      </c>
      <c r="C29">
        <v>270.55394616451252</v>
      </c>
      <c r="D29">
        <v>2</v>
      </c>
      <c r="E29">
        <v>155.1736326848532</v>
      </c>
      <c r="F29">
        <v>-139</v>
      </c>
      <c r="G29">
        <v>0</v>
      </c>
      <c r="H29">
        <v>1</v>
      </c>
      <c r="I29">
        <v>189.7736636442863</v>
      </c>
      <c r="J29">
        <v>-64</v>
      </c>
      <c r="K29">
        <v>-9648.9710866481928</v>
      </c>
      <c r="L29">
        <v>91.173632684853246</v>
      </c>
      <c r="M29">
        <v>111.8141299283154</v>
      </c>
      <c r="N29">
        <v>0</v>
      </c>
      <c r="O29">
        <v>-10077.19158784132</v>
      </c>
      <c r="P29">
        <v>1600</v>
      </c>
      <c r="Q29">
        <v>269.55394616451252</v>
      </c>
      <c r="R29">
        <v>2</v>
      </c>
      <c r="S29">
        <v>33696.930291312841</v>
      </c>
      <c r="T29">
        <v>115.38031347965931</v>
      </c>
      <c r="U29">
        <v>1</v>
      </c>
      <c r="V29">
        <v>11607.25953605372</v>
      </c>
      <c r="W29">
        <f t="shared" si="0"/>
        <v>15760.541280467616</v>
      </c>
      <c r="X29">
        <f t="shared" si="1"/>
        <v>13207.25953605372</v>
      </c>
      <c r="Y29">
        <f t="shared" si="2"/>
        <v>-2553.2817444138964</v>
      </c>
    </row>
    <row r="30" spans="1:27" x14ac:dyDescent="0.4">
      <c r="A30" s="1" t="s">
        <v>29</v>
      </c>
      <c r="B30">
        <v>3</v>
      </c>
      <c r="C30">
        <v>219.99999999999969</v>
      </c>
      <c r="D30">
        <v>2</v>
      </c>
      <c r="E30">
        <v>0</v>
      </c>
      <c r="F30">
        <v>0</v>
      </c>
      <c r="G30">
        <v>0</v>
      </c>
      <c r="H30">
        <v>21</v>
      </c>
      <c r="I30">
        <v>3122.492976608522</v>
      </c>
      <c r="J30">
        <v>0</v>
      </c>
      <c r="K30">
        <v>0</v>
      </c>
      <c r="L30">
        <v>0</v>
      </c>
      <c r="M30">
        <v>111.8141299283154</v>
      </c>
      <c r="N30">
        <v>0</v>
      </c>
      <c r="O30">
        <v>0</v>
      </c>
      <c r="P30">
        <v>1600</v>
      </c>
      <c r="Q30">
        <v>198.99999999999969</v>
      </c>
      <c r="R30">
        <v>1</v>
      </c>
      <c r="S30">
        <v>20019.399999999969</v>
      </c>
      <c r="T30">
        <v>219.99999999999969</v>
      </c>
      <c r="U30">
        <v>2</v>
      </c>
      <c r="V30">
        <v>24023.999999999942</v>
      </c>
      <c r="W30">
        <f t="shared" si="0"/>
        <v>24741.892976608491</v>
      </c>
      <c r="X30">
        <f t="shared" si="1"/>
        <v>25623.999999999942</v>
      </c>
      <c r="Y30">
        <f t="shared" si="2"/>
        <v>882.10702339145064</v>
      </c>
    </row>
    <row r="31" spans="1:27" x14ac:dyDescent="0.4">
      <c r="A31" s="1" t="s">
        <v>30</v>
      </c>
      <c r="B31">
        <v>3</v>
      </c>
      <c r="C31">
        <v>294.32424160336882</v>
      </c>
      <c r="D31">
        <v>2</v>
      </c>
      <c r="E31">
        <v>47.696053515572729</v>
      </c>
      <c r="F31">
        <v>-32</v>
      </c>
      <c r="G31">
        <v>0</v>
      </c>
      <c r="H31">
        <v>0</v>
      </c>
      <c r="I31">
        <v>0</v>
      </c>
      <c r="J31">
        <v>-12</v>
      </c>
      <c r="K31">
        <v>-1733.4116631944089</v>
      </c>
      <c r="L31">
        <v>35.696053515572743</v>
      </c>
      <c r="M31">
        <v>111.8141299283154</v>
      </c>
      <c r="N31">
        <v>0</v>
      </c>
      <c r="O31">
        <v>-3956.2361581798009</v>
      </c>
      <c r="P31">
        <v>1600</v>
      </c>
      <c r="Q31">
        <v>294.32424160336882</v>
      </c>
      <c r="R31">
        <v>2</v>
      </c>
      <c r="S31">
        <v>38532.091960977581</v>
      </c>
      <c r="T31">
        <v>246.62818808779599</v>
      </c>
      <c r="U31">
        <v>2</v>
      </c>
      <c r="V31">
        <v>29221.82231473779</v>
      </c>
      <c r="W31">
        <f t="shared" si="0"/>
        <v>34442.444139603373</v>
      </c>
      <c r="X31">
        <f t="shared" si="1"/>
        <v>30821.82231473779</v>
      </c>
      <c r="Y31">
        <f t="shared" si="2"/>
        <v>-3620.6218248655823</v>
      </c>
    </row>
    <row r="32" spans="1:27" x14ac:dyDescent="0.4">
      <c r="A32" s="1" t="s">
        <v>21</v>
      </c>
      <c r="B32">
        <v>4</v>
      </c>
      <c r="C32">
        <v>280.39188982550502</v>
      </c>
      <c r="D32">
        <v>2</v>
      </c>
      <c r="E32">
        <v>48.240126922627461</v>
      </c>
      <c r="F32">
        <v>-35</v>
      </c>
      <c r="G32">
        <v>0</v>
      </c>
      <c r="H32">
        <v>10</v>
      </c>
      <c r="I32">
        <v>1727.5138915930511</v>
      </c>
      <c r="J32">
        <v>-18</v>
      </c>
      <c r="K32">
        <v>-2309.5580711121038</v>
      </c>
      <c r="L32">
        <v>30.240126922627471</v>
      </c>
      <c r="M32">
        <v>98.767657407407413</v>
      </c>
      <c r="N32">
        <v>0</v>
      </c>
      <c r="O32">
        <v>-3021.6346630561488</v>
      </c>
      <c r="P32">
        <v>1600</v>
      </c>
      <c r="Q32">
        <v>270.39188982550502</v>
      </c>
      <c r="R32">
        <v>2</v>
      </c>
      <c r="S32">
        <v>33860.49689393858</v>
      </c>
      <c r="T32">
        <v>232.15176290287761</v>
      </c>
      <c r="U32">
        <v>2</v>
      </c>
      <c r="V32">
        <v>26396.024118641701</v>
      </c>
      <c r="W32">
        <f t="shared" si="0"/>
        <v>31856.818051363378</v>
      </c>
      <c r="X32">
        <f t="shared" si="1"/>
        <v>27996.024118641701</v>
      </c>
      <c r="Y32">
        <f t="shared" si="2"/>
        <v>-3860.7939327216773</v>
      </c>
    </row>
    <row r="33" spans="1:25" x14ac:dyDescent="0.4">
      <c r="A33" s="1" t="s">
        <v>22</v>
      </c>
      <c r="B33">
        <v>4</v>
      </c>
      <c r="C33">
        <v>458.00000000000028</v>
      </c>
      <c r="D33">
        <v>3</v>
      </c>
      <c r="E33">
        <v>0</v>
      </c>
      <c r="F33">
        <v>0</v>
      </c>
      <c r="G33">
        <v>0</v>
      </c>
      <c r="H33">
        <v>144</v>
      </c>
      <c r="I33">
        <v>23501.645496546131</v>
      </c>
      <c r="J33">
        <v>0</v>
      </c>
      <c r="K33">
        <v>0</v>
      </c>
      <c r="L33">
        <v>0</v>
      </c>
      <c r="M33">
        <v>98.767657407407413</v>
      </c>
      <c r="N33">
        <v>0</v>
      </c>
      <c r="O33">
        <v>0</v>
      </c>
      <c r="P33">
        <v>7300</v>
      </c>
      <c r="Q33">
        <v>314.00000000000028</v>
      </c>
      <c r="R33">
        <v>2</v>
      </c>
      <c r="S33">
        <v>42372.800000000061</v>
      </c>
      <c r="T33">
        <v>458.00000000000028</v>
      </c>
      <c r="U33">
        <v>3</v>
      </c>
      <c r="V33">
        <v>75858.200000000099</v>
      </c>
      <c r="W33">
        <f t="shared" si="0"/>
        <v>73174.445496546192</v>
      </c>
      <c r="X33">
        <f t="shared" si="1"/>
        <v>83158.200000000099</v>
      </c>
      <c r="Y33">
        <f t="shared" si="2"/>
        <v>9983.7545034539071</v>
      </c>
    </row>
    <row r="34" spans="1:25" x14ac:dyDescent="0.4">
      <c r="A34" s="1" t="s">
        <v>23</v>
      </c>
      <c r="B34">
        <v>4</v>
      </c>
      <c r="C34">
        <v>439.99999999999932</v>
      </c>
      <c r="D34">
        <v>3</v>
      </c>
      <c r="E34">
        <v>0</v>
      </c>
      <c r="F34">
        <v>0</v>
      </c>
      <c r="G34">
        <v>0</v>
      </c>
      <c r="H34">
        <v>137</v>
      </c>
      <c r="I34">
        <v>22070.480090328121</v>
      </c>
      <c r="J34">
        <v>0</v>
      </c>
      <c r="K34">
        <v>0</v>
      </c>
      <c r="L34">
        <v>0</v>
      </c>
      <c r="M34">
        <v>98.767657407407413</v>
      </c>
      <c r="N34">
        <v>0</v>
      </c>
      <c r="O34">
        <v>0</v>
      </c>
      <c r="P34">
        <v>7300</v>
      </c>
      <c r="Q34">
        <v>302.99999999999932</v>
      </c>
      <c r="R34">
        <v>2</v>
      </c>
      <c r="S34">
        <v>40225.599999999853</v>
      </c>
      <c r="T34">
        <v>439.99999999999932</v>
      </c>
      <c r="U34">
        <v>3</v>
      </c>
      <c r="V34">
        <v>70675.999999999782</v>
      </c>
      <c r="W34">
        <f t="shared" si="0"/>
        <v>69596.080090327974</v>
      </c>
      <c r="X34">
        <f t="shared" si="1"/>
        <v>77975.999999999782</v>
      </c>
      <c r="Y34">
        <f t="shared" si="2"/>
        <v>8379.9199096718075</v>
      </c>
    </row>
    <row r="35" spans="1:25" x14ac:dyDescent="0.4">
      <c r="A35" s="1" t="s">
        <v>24</v>
      </c>
      <c r="B35">
        <v>4</v>
      </c>
      <c r="C35">
        <v>28.575655046731491</v>
      </c>
      <c r="D35">
        <v>1</v>
      </c>
      <c r="E35">
        <v>378.65605020860232</v>
      </c>
      <c r="F35">
        <v>-347</v>
      </c>
      <c r="G35">
        <v>350.0803951618708</v>
      </c>
      <c r="H35">
        <v>0</v>
      </c>
      <c r="I35">
        <v>0</v>
      </c>
      <c r="J35">
        <v>-225</v>
      </c>
      <c r="K35">
        <v>-36824.042114149393</v>
      </c>
      <c r="L35">
        <v>153.65605020860221</v>
      </c>
      <c r="M35">
        <v>98.767657407407413</v>
      </c>
      <c r="N35">
        <v>-34576.620534397473</v>
      </c>
      <c r="O35">
        <v>-15377.614405406401</v>
      </c>
      <c r="P35">
        <v>910</v>
      </c>
      <c r="Q35">
        <v>28.575655046731491</v>
      </c>
      <c r="R35">
        <v>1</v>
      </c>
      <c r="S35">
        <v>2874.7108977011881</v>
      </c>
      <c r="T35">
        <v>0</v>
      </c>
      <c r="U35">
        <v>1</v>
      </c>
      <c r="V35">
        <v>0</v>
      </c>
      <c r="W35">
        <f t="shared" si="0"/>
        <v>-48416.945621854604</v>
      </c>
      <c r="X35">
        <f t="shared" si="1"/>
        <v>-33666.620534397473</v>
      </c>
      <c r="Y35">
        <f t="shared" si="2"/>
        <v>14750.325087457131</v>
      </c>
    </row>
    <row r="36" spans="1:25" x14ac:dyDescent="0.4">
      <c r="A36" s="1" t="s">
        <v>25</v>
      </c>
      <c r="B36">
        <v>4</v>
      </c>
      <c r="C36">
        <v>207.0000000000002</v>
      </c>
      <c r="D36">
        <v>2</v>
      </c>
      <c r="E36">
        <v>0</v>
      </c>
      <c r="F36">
        <v>0</v>
      </c>
      <c r="G36">
        <v>0</v>
      </c>
      <c r="H36">
        <v>13</v>
      </c>
      <c r="I36">
        <v>1785.90816012199</v>
      </c>
      <c r="J36">
        <v>0</v>
      </c>
      <c r="K36">
        <v>0</v>
      </c>
      <c r="L36">
        <v>0</v>
      </c>
      <c r="M36">
        <v>98.767657407407413</v>
      </c>
      <c r="N36">
        <v>0</v>
      </c>
      <c r="O36">
        <v>0</v>
      </c>
      <c r="P36">
        <v>1600</v>
      </c>
      <c r="Q36">
        <v>194.0000000000002</v>
      </c>
      <c r="R36">
        <v>1</v>
      </c>
      <c r="S36">
        <v>19516.40000000002</v>
      </c>
      <c r="T36">
        <v>207.0000000000002</v>
      </c>
      <c r="U36">
        <v>2</v>
      </c>
      <c r="V36">
        <v>21486.400000000049</v>
      </c>
      <c r="W36">
        <f t="shared" si="0"/>
        <v>22902.308160122011</v>
      </c>
      <c r="X36">
        <f t="shared" si="1"/>
        <v>23086.400000000049</v>
      </c>
      <c r="Y36">
        <f t="shared" si="2"/>
        <v>184.09183987803772</v>
      </c>
    </row>
    <row r="37" spans="1:25" x14ac:dyDescent="0.4">
      <c r="A37" s="1" t="s">
        <v>26</v>
      </c>
      <c r="B37">
        <v>4</v>
      </c>
      <c r="C37">
        <v>396.00000000000051</v>
      </c>
      <c r="D37">
        <v>2</v>
      </c>
      <c r="E37">
        <v>0</v>
      </c>
      <c r="F37">
        <v>0</v>
      </c>
      <c r="G37">
        <v>0</v>
      </c>
      <c r="H37">
        <v>102</v>
      </c>
      <c r="I37">
        <v>15622.201684788481</v>
      </c>
      <c r="J37">
        <v>0</v>
      </c>
      <c r="K37">
        <v>0</v>
      </c>
      <c r="L37">
        <v>0</v>
      </c>
      <c r="M37">
        <v>98.767657407407413</v>
      </c>
      <c r="N37">
        <v>0</v>
      </c>
      <c r="O37">
        <v>0</v>
      </c>
      <c r="P37">
        <v>1600</v>
      </c>
      <c r="Q37">
        <v>294.00000000000051</v>
      </c>
      <c r="R37">
        <v>2</v>
      </c>
      <c r="S37">
        <v>38468.80000000009</v>
      </c>
      <c r="T37">
        <v>396.00000000000051</v>
      </c>
      <c r="U37">
        <v>2</v>
      </c>
      <c r="V37">
        <v>58379.200000000077</v>
      </c>
      <c r="W37">
        <f t="shared" si="0"/>
        <v>55691.001684788571</v>
      </c>
      <c r="X37">
        <f t="shared" si="1"/>
        <v>59979.200000000077</v>
      </c>
      <c r="Y37">
        <f t="shared" si="2"/>
        <v>4288.1983152115063</v>
      </c>
    </row>
    <row r="38" spans="1:25" x14ac:dyDescent="0.4">
      <c r="A38" s="1" t="s">
        <v>27</v>
      </c>
      <c r="B38">
        <v>4</v>
      </c>
      <c r="C38">
        <v>267.39424273815177</v>
      </c>
      <c r="D38">
        <v>2</v>
      </c>
      <c r="E38">
        <v>48.24247983527448</v>
      </c>
      <c r="F38">
        <v>-33</v>
      </c>
      <c r="G38">
        <v>0</v>
      </c>
      <c r="H38">
        <v>4</v>
      </c>
      <c r="I38">
        <v>726.14716496069991</v>
      </c>
      <c r="J38">
        <v>-12</v>
      </c>
      <c r="K38">
        <v>-1581.277124684605</v>
      </c>
      <c r="L38">
        <v>36.242479835274473</v>
      </c>
      <c r="M38">
        <v>98.767657407407413</v>
      </c>
      <c r="N38">
        <v>0</v>
      </c>
      <c r="O38">
        <v>-3615.0977090103702</v>
      </c>
      <c r="P38">
        <v>1600</v>
      </c>
      <c r="Q38">
        <v>263.39424273815177</v>
      </c>
      <c r="R38">
        <v>2</v>
      </c>
      <c r="S38">
        <v>32494.556182487231</v>
      </c>
      <c r="T38">
        <v>219.15176290287741</v>
      </c>
      <c r="U38">
        <v>2</v>
      </c>
      <c r="V38">
        <v>23858.424118641658</v>
      </c>
      <c r="W38">
        <f t="shared" si="0"/>
        <v>29624.328513752956</v>
      </c>
      <c r="X38">
        <f t="shared" si="1"/>
        <v>25458.424118641658</v>
      </c>
      <c r="Y38">
        <f t="shared" si="2"/>
        <v>-4165.9043951112981</v>
      </c>
    </row>
    <row r="39" spans="1:25" x14ac:dyDescent="0.4">
      <c r="A39" s="1" t="s">
        <v>28</v>
      </c>
      <c r="B39">
        <v>4</v>
      </c>
      <c r="C39">
        <v>156.01313406184869</v>
      </c>
      <c r="D39">
        <v>1</v>
      </c>
      <c r="E39">
        <v>202.09352922371971</v>
      </c>
      <c r="F39">
        <v>-177</v>
      </c>
      <c r="G39">
        <v>46.080395161871017</v>
      </c>
      <c r="H39">
        <v>0</v>
      </c>
      <c r="I39">
        <v>0</v>
      </c>
      <c r="J39">
        <v>-99</v>
      </c>
      <c r="K39">
        <v>-15001.94014353125</v>
      </c>
      <c r="L39">
        <v>103.0935292237197</v>
      </c>
      <c r="M39">
        <v>98.767657407407413</v>
      </c>
      <c r="N39">
        <v>-4551.2526825456316</v>
      </c>
      <c r="O39">
        <v>-10302.05692870044</v>
      </c>
      <c r="P39">
        <v>910</v>
      </c>
      <c r="Q39">
        <v>156.01313406184869</v>
      </c>
      <c r="R39">
        <v>1</v>
      </c>
      <c r="S39">
        <v>15694.92128662198</v>
      </c>
      <c r="T39">
        <v>0</v>
      </c>
      <c r="U39">
        <v>1</v>
      </c>
      <c r="V39">
        <v>0</v>
      </c>
      <c r="W39">
        <f t="shared" si="0"/>
        <v>-8699.0757856097098</v>
      </c>
      <c r="X39">
        <f t="shared" si="1"/>
        <v>-3641.2526825456316</v>
      </c>
      <c r="Y39">
        <f t="shared" si="2"/>
        <v>5057.8231030640782</v>
      </c>
    </row>
    <row r="40" spans="1:25" x14ac:dyDescent="0.4">
      <c r="A40" s="1" t="s">
        <v>29</v>
      </c>
      <c r="B40">
        <v>4</v>
      </c>
      <c r="C40">
        <v>255.9999999999998</v>
      </c>
      <c r="D40">
        <v>2</v>
      </c>
      <c r="E40">
        <v>0</v>
      </c>
      <c r="F40">
        <v>0</v>
      </c>
      <c r="G40">
        <v>0</v>
      </c>
      <c r="H40">
        <v>52</v>
      </c>
      <c r="I40">
        <v>7535.9299487758353</v>
      </c>
      <c r="J40">
        <v>0</v>
      </c>
      <c r="K40">
        <v>0</v>
      </c>
      <c r="L40">
        <v>0</v>
      </c>
      <c r="M40">
        <v>98.767657407407413</v>
      </c>
      <c r="N40">
        <v>0</v>
      </c>
      <c r="O40">
        <v>0</v>
      </c>
      <c r="P40">
        <v>1600</v>
      </c>
      <c r="Q40">
        <v>203.9999999999998</v>
      </c>
      <c r="R40">
        <v>2</v>
      </c>
      <c r="S40">
        <v>20900.799999999959</v>
      </c>
      <c r="T40">
        <v>255.9999999999998</v>
      </c>
      <c r="U40">
        <v>2</v>
      </c>
      <c r="V40">
        <v>31051.19999999995</v>
      </c>
      <c r="W40">
        <f t="shared" si="0"/>
        <v>30036.729948775795</v>
      </c>
      <c r="X40">
        <f t="shared" si="1"/>
        <v>32651.19999999995</v>
      </c>
      <c r="Y40">
        <f t="shared" si="2"/>
        <v>2614.4700512241543</v>
      </c>
    </row>
    <row r="41" spans="1:25" x14ac:dyDescent="0.4">
      <c r="A41" s="1" t="s">
        <v>30</v>
      </c>
      <c r="B41">
        <v>4</v>
      </c>
      <c r="C41">
        <v>39.159743192623509</v>
      </c>
      <c r="D41">
        <v>1</v>
      </c>
      <c r="E41">
        <v>191.00798028974609</v>
      </c>
      <c r="F41">
        <v>-165</v>
      </c>
      <c r="G41">
        <v>151.84823709712259</v>
      </c>
      <c r="H41">
        <v>0</v>
      </c>
      <c r="I41">
        <v>0</v>
      </c>
      <c r="J41">
        <v>-108</v>
      </c>
      <c r="K41">
        <v>-17763.28572588498</v>
      </c>
      <c r="L41">
        <v>83.007980289746001</v>
      </c>
      <c r="M41">
        <v>98.767657407407413</v>
      </c>
      <c r="N41">
        <v>-14997.69465952738</v>
      </c>
      <c r="O41">
        <v>-8294.2743011234943</v>
      </c>
      <c r="P41">
        <v>910</v>
      </c>
      <c r="Q41">
        <v>39.159743192623509</v>
      </c>
      <c r="R41">
        <v>1</v>
      </c>
      <c r="S41">
        <v>3939.4701651779251</v>
      </c>
      <c r="T41">
        <v>0</v>
      </c>
      <c r="U41">
        <v>1</v>
      </c>
      <c r="V41">
        <v>0</v>
      </c>
      <c r="W41">
        <f t="shared" si="0"/>
        <v>-21208.089861830551</v>
      </c>
      <c r="X41">
        <f t="shared" si="1"/>
        <v>-14087.69465952738</v>
      </c>
      <c r="Y41">
        <f t="shared" si="2"/>
        <v>7120.3952023031707</v>
      </c>
    </row>
    <row r="42" spans="1:25" x14ac:dyDescent="0.4">
      <c r="A42" s="1" t="s">
        <v>21</v>
      </c>
      <c r="B42">
        <v>5</v>
      </c>
      <c r="C42">
        <v>178.28515884866229</v>
      </c>
      <c r="D42">
        <v>1</v>
      </c>
      <c r="E42">
        <v>85.656970760866699</v>
      </c>
      <c r="F42">
        <v>-70</v>
      </c>
      <c r="G42">
        <v>0</v>
      </c>
      <c r="H42">
        <v>0</v>
      </c>
      <c r="I42">
        <v>0</v>
      </c>
      <c r="J42">
        <v>-38</v>
      </c>
      <c r="K42">
        <v>-5021.0997472953504</v>
      </c>
      <c r="L42">
        <v>47.656970760866713</v>
      </c>
      <c r="M42">
        <v>78.971766129032247</v>
      </c>
      <c r="N42">
        <v>0</v>
      </c>
      <c r="O42">
        <v>-3838.039495484064</v>
      </c>
      <c r="P42">
        <v>910</v>
      </c>
      <c r="Q42">
        <v>178.28515884866229</v>
      </c>
      <c r="R42">
        <v>1</v>
      </c>
      <c r="S42">
        <v>17935.486980175428</v>
      </c>
      <c r="T42">
        <v>92.628188087795621</v>
      </c>
      <c r="U42">
        <v>1</v>
      </c>
      <c r="V42">
        <v>9318.3957216322397</v>
      </c>
      <c r="W42">
        <f t="shared" si="0"/>
        <v>9986.3477373960141</v>
      </c>
      <c r="X42">
        <f t="shared" si="1"/>
        <v>10228.39572163224</v>
      </c>
      <c r="Y42">
        <f t="shared" si="2"/>
        <v>242.0479842362256</v>
      </c>
    </row>
    <row r="43" spans="1:25" x14ac:dyDescent="0.4">
      <c r="A43" s="1" t="s">
        <v>22</v>
      </c>
      <c r="B43">
        <v>5</v>
      </c>
      <c r="C43">
        <v>105.9999999999999</v>
      </c>
      <c r="D43">
        <v>1</v>
      </c>
      <c r="E43">
        <v>0</v>
      </c>
      <c r="F43">
        <v>0</v>
      </c>
      <c r="G43">
        <v>0</v>
      </c>
      <c r="H43">
        <v>2</v>
      </c>
      <c r="I43">
        <v>187.7820208660163</v>
      </c>
      <c r="J43">
        <v>0</v>
      </c>
      <c r="K43">
        <v>0</v>
      </c>
      <c r="L43">
        <v>0</v>
      </c>
      <c r="M43">
        <v>78.971766129032247</v>
      </c>
      <c r="N43">
        <v>0</v>
      </c>
      <c r="O43">
        <v>0</v>
      </c>
      <c r="P43">
        <v>910</v>
      </c>
      <c r="Q43">
        <v>103.9999999999999</v>
      </c>
      <c r="R43">
        <v>1</v>
      </c>
      <c r="S43">
        <v>10462.399999999991</v>
      </c>
      <c r="T43">
        <v>105.9999999999999</v>
      </c>
      <c r="U43">
        <v>1</v>
      </c>
      <c r="V43">
        <v>10663.599999999989</v>
      </c>
      <c r="W43">
        <f t="shared" si="0"/>
        <v>11560.182020866006</v>
      </c>
      <c r="X43">
        <f t="shared" si="1"/>
        <v>11573.599999999989</v>
      </c>
      <c r="Y43">
        <f t="shared" si="2"/>
        <v>13.417979133982953</v>
      </c>
    </row>
    <row r="44" spans="1:25" x14ac:dyDescent="0.4">
      <c r="A44" s="1" t="s">
        <v>23</v>
      </c>
      <c r="B44">
        <v>5</v>
      </c>
      <c r="C44">
        <v>406</v>
      </c>
      <c r="D44">
        <v>3</v>
      </c>
      <c r="E44">
        <v>0</v>
      </c>
      <c r="F44">
        <v>0</v>
      </c>
      <c r="G44">
        <v>0</v>
      </c>
      <c r="H44">
        <v>80</v>
      </c>
      <c r="I44">
        <v>10193.34990872145</v>
      </c>
      <c r="J44">
        <v>0</v>
      </c>
      <c r="K44">
        <v>0</v>
      </c>
      <c r="L44">
        <v>0</v>
      </c>
      <c r="M44">
        <v>78.971766129032247</v>
      </c>
      <c r="N44">
        <v>0</v>
      </c>
      <c r="O44">
        <v>0</v>
      </c>
      <c r="P44">
        <v>7300</v>
      </c>
      <c r="Q44">
        <v>326</v>
      </c>
      <c r="R44">
        <v>2</v>
      </c>
      <c r="S44">
        <v>44715.199999999997</v>
      </c>
      <c r="T44">
        <v>406</v>
      </c>
      <c r="U44">
        <v>3</v>
      </c>
      <c r="V44">
        <v>60887.4</v>
      </c>
      <c r="W44">
        <f t="shared" si="0"/>
        <v>62208.549908721448</v>
      </c>
      <c r="X44">
        <f t="shared" si="1"/>
        <v>68187.399999999994</v>
      </c>
      <c r="Y44">
        <f t="shared" si="2"/>
        <v>5978.8500912785457</v>
      </c>
    </row>
    <row r="45" spans="1:25" x14ac:dyDescent="0.4">
      <c r="A45" s="1" t="s">
        <v>24</v>
      </c>
      <c r="B45">
        <v>5</v>
      </c>
      <c r="C45">
        <v>151.96432179236041</v>
      </c>
      <c r="D45">
        <v>1</v>
      </c>
      <c r="E45">
        <v>225.58400831270129</v>
      </c>
      <c r="F45">
        <v>-200</v>
      </c>
      <c r="G45">
        <v>73.619686520340878</v>
      </c>
      <c r="H45">
        <v>0</v>
      </c>
      <c r="I45">
        <v>0</v>
      </c>
      <c r="J45">
        <v>-113</v>
      </c>
      <c r="K45">
        <v>-17142.21728476428</v>
      </c>
      <c r="L45">
        <v>112.5840083127013</v>
      </c>
      <c r="M45">
        <v>78.971766129032247</v>
      </c>
      <c r="N45">
        <v>-5813.8766663770284</v>
      </c>
      <c r="O45">
        <v>-9052.3868601419963</v>
      </c>
      <c r="P45">
        <v>910</v>
      </c>
      <c r="Q45">
        <v>151.96432179236041</v>
      </c>
      <c r="R45">
        <v>1</v>
      </c>
      <c r="S45">
        <v>15287.61077231146</v>
      </c>
      <c r="T45">
        <v>0</v>
      </c>
      <c r="U45">
        <v>1</v>
      </c>
      <c r="V45">
        <v>0</v>
      </c>
      <c r="W45">
        <f t="shared" si="0"/>
        <v>-9996.9933725948158</v>
      </c>
      <c r="X45">
        <f t="shared" si="1"/>
        <v>-4903.8766663770284</v>
      </c>
      <c r="Y45">
        <f t="shared" si="2"/>
        <v>5093.1167062177874</v>
      </c>
    </row>
    <row r="46" spans="1:25" x14ac:dyDescent="0.4">
      <c r="A46" s="1" t="s">
        <v>25</v>
      </c>
      <c r="B46">
        <v>5</v>
      </c>
      <c r="C46">
        <v>578.99999999999943</v>
      </c>
      <c r="D46">
        <v>3</v>
      </c>
      <c r="E46">
        <v>0</v>
      </c>
      <c r="F46">
        <v>0</v>
      </c>
      <c r="G46">
        <v>0</v>
      </c>
      <c r="H46">
        <v>172</v>
      </c>
      <c r="I46">
        <v>28194.294490661279</v>
      </c>
      <c r="J46">
        <v>0</v>
      </c>
      <c r="K46">
        <v>0</v>
      </c>
      <c r="L46">
        <v>0</v>
      </c>
      <c r="M46">
        <v>78.971766129032247</v>
      </c>
      <c r="N46">
        <v>0</v>
      </c>
      <c r="O46">
        <v>0</v>
      </c>
      <c r="P46">
        <v>7300</v>
      </c>
      <c r="Q46">
        <v>406.99999999999937</v>
      </c>
      <c r="R46">
        <v>3</v>
      </c>
      <c r="S46">
        <v>61175.299999999843</v>
      </c>
      <c r="T46">
        <v>578.99999999999943</v>
      </c>
      <c r="U46">
        <v>3</v>
      </c>
      <c r="V46">
        <v>110694.0999999998</v>
      </c>
      <c r="W46">
        <f t="shared" si="0"/>
        <v>96669.594490661126</v>
      </c>
      <c r="X46">
        <f t="shared" si="1"/>
        <v>117994.0999999998</v>
      </c>
      <c r="Y46">
        <f t="shared" si="2"/>
        <v>21324.505509338676</v>
      </c>
    </row>
    <row r="47" spans="1:25" x14ac:dyDescent="0.4">
      <c r="A47" s="1" t="s">
        <v>26</v>
      </c>
      <c r="B47">
        <v>5</v>
      </c>
      <c r="C47">
        <v>492.99999999999932</v>
      </c>
      <c r="D47">
        <v>3</v>
      </c>
      <c r="E47">
        <v>0</v>
      </c>
      <c r="F47">
        <v>0</v>
      </c>
      <c r="G47">
        <v>0</v>
      </c>
      <c r="H47">
        <v>116</v>
      </c>
      <c r="I47">
        <v>17929.491187072421</v>
      </c>
      <c r="J47">
        <v>0</v>
      </c>
      <c r="K47">
        <v>0</v>
      </c>
      <c r="L47">
        <v>0</v>
      </c>
      <c r="M47">
        <v>78.971766129032247</v>
      </c>
      <c r="N47">
        <v>0</v>
      </c>
      <c r="O47">
        <v>0</v>
      </c>
      <c r="P47">
        <v>7300</v>
      </c>
      <c r="Q47">
        <v>376.99999999999932</v>
      </c>
      <c r="R47">
        <v>2</v>
      </c>
      <c r="S47">
        <v>54670.399999999863</v>
      </c>
      <c r="T47">
        <v>492.99999999999932</v>
      </c>
      <c r="U47">
        <v>3</v>
      </c>
      <c r="V47">
        <v>85934.699999999808</v>
      </c>
      <c r="W47">
        <f t="shared" si="0"/>
        <v>79899.89118707228</v>
      </c>
      <c r="X47">
        <f t="shared" si="1"/>
        <v>93234.699999999808</v>
      </c>
      <c r="Y47">
        <f t="shared" si="2"/>
        <v>13334.808812927527</v>
      </c>
    </row>
    <row r="48" spans="1:25" x14ac:dyDescent="0.4">
      <c r="A48" s="1" t="s">
        <v>27</v>
      </c>
      <c r="B48">
        <v>5</v>
      </c>
      <c r="C48">
        <v>29.35516699170913</v>
      </c>
      <c r="D48">
        <v>1</v>
      </c>
      <c r="E48">
        <v>214.72697890391339</v>
      </c>
      <c r="F48">
        <v>-183</v>
      </c>
      <c r="G48">
        <v>185.37181191220429</v>
      </c>
      <c r="H48">
        <v>0</v>
      </c>
      <c r="I48">
        <v>0</v>
      </c>
      <c r="J48">
        <v>-128</v>
      </c>
      <c r="K48">
        <v>-20715.0709955569</v>
      </c>
      <c r="L48">
        <v>86.726978903913476</v>
      </c>
      <c r="M48">
        <v>78.971766129032247</v>
      </c>
      <c r="N48">
        <v>-14639.13937724555</v>
      </c>
      <c r="O48">
        <v>-6951.4128358374364</v>
      </c>
      <c r="P48">
        <v>910</v>
      </c>
      <c r="Q48">
        <v>29.35516699170913</v>
      </c>
      <c r="R48">
        <v>1</v>
      </c>
      <c r="S48">
        <v>2953.1297993659382</v>
      </c>
      <c r="T48">
        <v>0</v>
      </c>
      <c r="U48">
        <v>1</v>
      </c>
      <c r="V48">
        <v>0</v>
      </c>
      <c r="W48">
        <f t="shared" si="0"/>
        <v>-23803.354032028397</v>
      </c>
      <c r="X48">
        <f t="shared" si="1"/>
        <v>-13729.13937724555</v>
      </c>
      <c r="Y48">
        <f t="shared" si="2"/>
        <v>10074.214654782847</v>
      </c>
    </row>
    <row r="49" spans="1:25" x14ac:dyDescent="0.4">
      <c r="A49" s="1" t="s">
        <v>28</v>
      </c>
      <c r="B49">
        <v>5</v>
      </c>
      <c r="C49">
        <v>232.41920846235951</v>
      </c>
      <c r="D49">
        <v>2</v>
      </c>
      <c r="E49">
        <v>167.03889498270021</v>
      </c>
      <c r="F49">
        <v>-147</v>
      </c>
      <c r="G49">
        <v>0</v>
      </c>
      <c r="H49">
        <v>0</v>
      </c>
      <c r="I49">
        <v>0</v>
      </c>
      <c r="J49">
        <v>-72</v>
      </c>
      <c r="K49">
        <v>-10335.292055404499</v>
      </c>
      <c r="L49">
        <v>95.038894982700114</v>
      </c>
      <c r="M49">
        <v>78.971766129032247</v>
      </c>
      <c r="N49">
        <v>0</v>
      </c>
      <c r="O49">
        <v>-7674.83862371134</v>
      </c>
      <c r="P49">
        <v>1600</v>
      </c>
      <c r="Q49">
        <v>232.41920846235951</v>
      </c>
      <c r="R49">
        <v>2</v>
      </c>
      <c r="S49">
        <v>26448.22949185258</v>
      </c>
      <c r="T49">
        <v>65.380313479659378</v>
      </c>
      <c r="U49">
        <v>1</v>
      </c>
      <c r="V49">
        <v>6577.2595360537334</v>
      </c>
      <c r="W49">
        <f t="shared" si="0"/>
        <v>10038.098812736742</v>
      </c>
      <c r="X49">
        <f t="shared" si="1"/>
        <v>8177.2595360537334</v>
      </c>
      <c r="Y49">
        <f t="shared" si="2"/>
        <v>-1860.8392766830084</v>
      </c>
    </row>
    <row r="50" spans="1:25" x14ac:dyDescent="0.4">
      <c r="A50" s="1" t="s">
        <v>29</v>
      </c>
      <c r="B50">
        <v>5</v>
      </c>
      <c r="C50">
        <v>154</v>
      </c>
      <c r="D50">
        <v>1</v>
      </c>
      <c r="E50">
        <v>0</v>
      </c>
      <c r="F50">
        <v>0</v>
      </c>
      <c r="G50">
        <v>0</v>
      </c>
      <c r="H50">
        <v>20</v>
      </c>
      <c r="I50">
        <v>1978.6401247760309</v>
      </c>
      <c r="J50">
        <v>0</v>
      </c>
      <c r="K50">
        <v>0</v>
      </c>
      <c r="L50">
        <v>0</v>
      </c>
      <c r="M50">
        <v>78.971766129032247</v>
      </c>
      <c r="N50">
        <v>0</v>
      </c>
      <c r="O50">
        <v>0</v>
      </c>
      <c r="P50">
        <v>910</v>
      </c>
      <c r="Q50">
        <v>134</v>
      </c>
      <c r="R50">
        <v>1</v>
      </c>
      <c r="S50">
        <v>13480.4</v>
      </c>
      <c r="T50">
        <v>154</v>
      </c>
      <c r="U50">
        <v>1</v>
      </c>
      <c r="V50">
        <v>15492.4</v>
      </c>
      <c r="W50">
        <f t="shared" si="0"/>
        <v>16369.040124776031</v>
      </c>
      <c r="X50">
        <f t="shared" si="1"/>
        <v>16402.400000000001</v>
      </c>
      <c r="Y50">
        <f t="shared" si="2"/>
        <v>33.359875223970448</v>
      </c>
    </row>
    <row r="51" spans="1:25" x14ac:dyDescent="0.4">
      <c r="A51" s="1" t="s">
        <v>30</v>
      </c>
      <c r="B51">
        <v>5</v>
      </c>
      <c r="C51">
        <v>146.0975407114893</v>
      </c>
      <c r="D51">
        <v>1</v>
      </c>
      <c r="E51">
        <v>91.469352623693752</v>
      </c>
      <c r="F51">
        <v>-75</v>
      </c>
      <c r="G51">
        <v>0</v>
      </c>
      <c r="H51">
        <v>0</v>
      </c>
      <c r="I51">
        <v>0</v>
      </c>
      <c r="J51">
        <v>-39</v>
      </c>
      <c r="K51">
        <v>-5044.5540246706178</v>
      </c>
      <c r="L51">
        <v>52.469352623693737</v>
      </c>
      <c r="M51">
        <v>78.971766129032247</v>
      </c>
      <c r="N51">
        <v>0</v>
      </c>
      <c r="O51">
        <v>-4241.0902017620147</v>
      </c>
      <c r="P51">
        <v>910</v>
      </c>
      <c r="Q51">
        <v>146.0975407114893</v>
      </c>
      <c r="R51">
        <v>1</v>
      </c>
      <c r="S51">
        <v>14697.412595575821</v>
      </c>
      <c r="T51">
        <v>54.62818808779555</v>
      </c>
      <c r="U51">
        <v>1</v>
      </c>
      <c r="V51">
        <v>5495.5957216322322</v>
      </c>
      <c r="W51">
        <f t="shared" si="0"/>
        <v>6321.7683691431885</v>
      </c>
      <c r="X51">
        <f t="shared" si="1"/>
        <v>6405.5957216322322</v>
      </c>
      <c r="Y51">
        <f t="shared" si="2"/>
        <v>83.827352489043733</v>
      </c>
    </row>
    <row r="52" spans="1:25" x14ac:dyDescent="0.4">
      <c r="A52" s="1" t="s">
        <v>21</v>
      </c>
      <c r="B52">
        <v>6</v>
      </c>
      <c r="C52">
        <v>196.4714571841028</v>
      </c>
      <c r="D52">
        <v>1</v>
      </c>
      <c r="E52">
        <v>68.319694281225935</v>
      </c>
      <c r="F52">
        <v>-56</v>
      </c>
      <c r="G52">
        <v>0</v>
      </c>
      <c r="H52">
        <v>0</v>
      </c>
      <c r="I52">
        <v>0</v>
      </c>
      <c r="J52">
        <v>-28</v>
      </c>
      <c r="K52">
        <v>-3120.6213619944879</v>
      </c>
      <c r="L52">
        <v>40.319694281225928</v>
      </c>
      <c r="M52">
        <v>77.593727777777787</v>
      </c>
      <c r="N52">
        <v>0</v>
      </c>
      <c r="O52">
        <v>-3263.053031461322</v>
      </c>
      <c r="P52">
        <v>910</v>
      </c>
      <c r="Q52">
        <v>196.4714571841028</v>
      </c>
      <c r="R52">
        <v>1</v>
      </c>
      <c r="S52">
        <v>19765.028592720741</v>
      </c>
      <c r="T52">
        <v>128.1517629028769</v>
      </c>
      <c r="U52">
        <v>1</v>
      </c>
      <c r="V52">
        <v>12892.067348029421</v>
      </c>
      <c r="W52">
        <f t="shared" si="0"/>
        <v>14291.35419926493</v>
      </c>
      <c r="X52">
        <f t="shared" si="1"/>
        <v>13802.067348029421</v>
      </c>
      <c r="Y52">
        <f t="shared" si="2"/>
        <v>-489.28685123550895</v>
      </c>
    </row>
    <row r="53" spans="1:25" x14ac:dyDescent="0.4">
      <c r="A53" s="1" t="s">
        <v>22</v>
      </c>
      <c r="B53">
        <v>6</v>
      </c>
      <c r="C53">
        <v>395.00000000000023</v>
      </c>
      <c r="D53">
        <v>2</v>
      </c>
      <c r="E53">
        <v>0</v>
      </c>
      <c r="F53">
        <v>0</v>
      </c>
      <c r="G53">
        <v>0</v>
      </c>
      <c r="H53">
        <v>94</v>
      </c>
      <c r="I53">
        <v>11714.000193407879</v>
      </c>
      <c r="J53">
        <v>0</v>
      </c>
      <c r="K53">
        <v>0</v>
      </c>
      <c r="L53">
        <v>0</v>
      </c>
      <c r="M53">
        <v>77.593727777777787</v>
      </c>
      <c r="N53">
        <v>0</v>
      </c>
      <c r="O53">
        <v>0</v>
      </c>
      <c r="P53">
        <v>1600</v>
      </c>
      <c r="Q53">
        <v>301.00000000000023</v>
      </c>
      <c r="R53">
        <v>2</v>
      </c>
      <c r="S53">
        <v>39835.200000000033</v>
      </c>
      <c r="T53">
        <v>395.00000000000023</v>
      </c>
      <c r="U53">
        <v>2</v>
      </c>
      <c r="V53">
        <v>58184.000000000029</v>
      </c>
      <c r="W53">
        <f t="shared" si="0"/>
        <v>53149.200193407916</v>
      </c>
      <c r="X53">
        <f t="shared" si="1"/>
        <v>59784.000000000029</v>
      </c>
      <c r="Y53">
        <f t="shared" si="2"/>
        <v>6634.7998065921129</v>
      </c>
    </row>
    <row r="54" spans="1:25" x14ac:dyDescent="0.4">
      <c r="A54" s="1" t="s">
        <v>23</v>
      </c>
      <c r="B54">
        <v>6</v>
      </c>
      <c r="C54">
        <v>315.99999999999977</v>
      </c>
      <c r="D54">
        <v>2</v>
      </c>
      <c r="E54">
        <v>0</v>
      </c>
      <c r="F54">
        <v>0</v>
      </c>
      <c r="G54">
        <v>0</v>
      </c>
      <c r="H54">
        <v>70</v>
      </c>
      <c r="I54">
        <v>9279.634141405817</v>
      </c>
      <c r="J54">
        <v>0</v>
      </c>
      <c r="K54">
        <v>0</v>
      </c>
      <c r="L54">
        <v>0</v>
      </c>
      <c r="M54">
        <v>77.593727777777787</v>
      </c>
      <c r="N54">
        <v>0</v>
      </c>
      <c r="O54">
        <v>0</v>
      </c>
      <c r="P54">
        <v>1600</v>
      </c>
      <c r="Q54">
        <v>245.9999999999998</v>
      </c>
      <c r="R54">
        <v>2</v>
      </c>
      <c r="S54">
        <v>29099.199999999972</v>
      </c>
      <c r="T54">
        <v>315.99999999999977</v>
      </c>
      <c r="U54">
        <v>2</v>
      </c>
      <c r="V54">
        <v>42763.199999999968</v>
      </c>
      <c r="W54">
        <f t="shared" si="0"/>
        <v>39978.834141405787</v>
      </c>
      <c r="X54">
        <f t="shared" si="1"/>
        <v>44363.199999999968</v>
      </c>
      <c r="Y54">
        <f t="shared" si="2"/>
        <v>4384.3658585941812</v>
      </c>
    </row>
    <row r="55" spans="1:25" x14ac:dyDescent="0.4">
      <c r="A55" s="1" t="s">
        <v>24</v>
      </c>
      <c r="B55">
        <v>6</v>
      </c>
      <c r="C55">
        <v>63.925290859675201</v>
      </c>
      <c r="D55">
        <v>1</v>
      </c>
      <c r="E55">
        <v>316.0056860215459</v>
      </c>
      <c r="F55">
        <v>-282</v>
      </c>
      <c r="G55">
        <v>252.08039516187071</v>
      </c>
      <c r="H55">
        <v>0</v>
      </c>
      <c r="I55">
        <v>0</v>
      </c>
      <c r="J55">
        <v>-179</v>
      </c>
      <c r="K55">
        <v>-27180.484176235499</v>
      </c>
      <c r="L55">
        <v>137.00568602154601</v>
      </c>
      <c r="M55">
        <v>77.593727777777787</v>
      </c>
      <c r="N55">
        <v>-19559.857560304841</v>
      </c>
      <c r="O55">
        <v>-10974.63261766189</v>
      </c>
      <c r="P55">
        <v>910</v>
      </c>
      <c r="Q55">
        <v>63.925290859675201</v>
      </c>
      <c r="R55">
        <v>1</v>
      </c>
      <c r="S55">
        <v>6430.8842604833244</v>
      </c>
      <c r="T55">
        <v>0</v>
      </c>
      <c r="U55">
        <v>1</v>
      </c>
      <c r="V55">
        <v>0</v>
      </c>
      <c r="W55">
        <f t="shared" si="0"/>
        <v>-30814.232533414062</v>
      </c>
      <c r="X55">
        <f t="shared" si="1"/>
        <v>-18649.857560304841</v>
      </c>
      <c r="Y55">
        <f t="shared" si="2"/>
        <v>12164.374973109221</v>
      </c>
    </row>
    <row r="56" spans="1:25" x14ac:dyDescent="0.4">
      <c r="A56" s="1" t="s">
        <v>25</v>
      </c>
      <c r="B56">
        <v>6</v>
      </c>
      <c r="C56">
        <v>86.000000000000085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77.593727777777787</v>
      </c>
      <c r="N56">
        <v>0</v>
      </c>
      <c r="O56">
        <v>0</v>
      </c>
      <c r="P56">
        <v>910</v>
      </c>
      <c r="Q56">
        <v>86.000000000000085</v>
      </c>
      <c r="R56">
        <v>1</v>
      </c>
      <c r="S56">
        <v>8651.6000000000076</v>
      </c>
      <c r="T56">
        <v>86.000000000000085</v>
      </c>
      <c r="U56">
        <v>1</v>
      </c>
      <c r="V56">
        <v>8651.6000000000076</v>
      </c>
      <c r="W56">
        <f t="shared" si="0"/>
        <v>9561.6000000000076</v>
      </c>
      <c r="X56">
        <f t="shared" si="1"/>
        <v>9561.6000000000076</v>
      </c>
      <c r="Y56">
        <f t="shared" si="2"/>
        <v>0</v>
      </c>
    </row>
    <row r="57" spans="1:25" x14ac:dyDescent="0.4">
      <c r="A57" s="1" t="s">
        <v>26</v>
      </c>
      <c r="B57">
        <v>6</v>
      </c>
      <c r="C57">
        <v>145</v>
      </c>
      <c r="D57">
        <v>1</v>
      </c>
      <c r="E57">
        <v>0</v>
      </c>
      <c r="F57">
        <v>0</v>
      </c>
      <c r="G57">
        <v>0</v>
      </c>
      <c r="H57">
        <v>23</v>
      </c>
      <c r="I57">
        <v>2122.776488213623</v>
      </c>
      <c r="J57">
        <v>0</v>
      </c>
      <c r="K57">
        <v>0</v>
      </c>
      <c r="L57">
        <v>0</v>
      </c>
      <c r="M57">
        <v>77.593727777777787</v>
      </c>
      <c r="N57">
        <v>0</v>
      </c>
      <c r="O57">
        <v>0</v>
      </c>
      <c r="P57">
        <v>910</v>
      </c>
      <c r="Q57">
        <v>122</v>
      </c>
      <c r="R57">
        <v>1</v>
      </c>
      <c r="S57">
        <v>12273.2</v>
      </c>
      <c r="T57">
        <v>145</v>
      </c>
      <c r="U57">
        <v>1</v>
      </c>
      <c r="V57">
        <v>14587</v>
      </c>
      <c r="W57">
        <f t="shared" si="0"/>
        <v>15305.976488213624</v>
      </c>
      <c r="X57">
        <f t="shared" si="1"/>
        <v>15497</v>
      </c>
      <c r="Y57">
        <f t="shared" si="2"/>
        <v>191.02351178637582</v>
      </c>
    </row>
    <row r="58" spans="1:25" x14ac:dyDescent="0.4">
      <c r="A58" s="1" t="s">
        <v>27</v>
      </c>
      <c r="B58">
        <v>6</v>
      </c>
      <c r="C58">
        <v>283.04913547617713</v>
      </c>
      <c r="D58">
        <v>2</v>
      </c>
      <c r="E58">
        <v>38.897372573299187</v>
      </c>
      <c r="F58">
        <v>-28</v>
      </c>
      <c r="G58">
        <v>0</v>
      </c>
      <c r="H58">
        <v>7</v>
      </c>
      <c r="I58">
        <v>1309.2209839460691</v>
      </c>
      <c r="J58">
        <v>-10</v>
      </c>
      <c r="K58">
        <v>-1284.022375587178</v>
      </c>
      <c r="L58">
        <v>28.89737257329918</v>
      </c>
      <c r="M58">
        <v>77.593727777777787</v>
      </c>
      <c r="N58">
        <v>0</v>
      </c>
      <c r="O58">
        <v>-2311.5470724253628</v>
      </c>
      <c r="P58">
        <v>1600</v>
      </c>
      <c r="Q58">
        <v>276.04913547617713</v>
      </c>
      <c r="R58">
        <v>2</v>
      </c>
      <c r="S58">
        <v>34964.791244949767</v>
      </c>
      <c r="T58">
        <v>244.15176290287789</v>
      </c>
      <c r="U58">
        <v>2</v>
      </c>
      <c r="V58">
        <v>28738.424118641771</v>
      </c>
      <c r="W58">
        <f t="shared" si="0"/>
        <v>34278.442780883299</v>
      </c>
      <c r="X58">
        <f t="shared" si="1"/>
        <v>30338.424118641771</v>
      </c>
      <c r="Y58">
        <f t="shared" si="2"/>
        <v>-3940.0186622415276</v>
      </c>
    </row>
    <row r="59" spans="1:25" x14ac:dyDescent="0.4">
      <c r="A59" s="1" t="s">
        <v>28</v>
      </c>
      <c r="B59">
        <v>6</v>
      </c>
      <c r="C59">
        <v>164.40536240090319</v>
      </c>
      <c r="D59">
        <v>1</v>
      </c>
      <c r="E59">
        <v>196.48575756277441</v>
      </c>
      <c r="F59">
        <v>-176</v>
      </c>
      <c r="G59">
        <v>32.080395161871223</v>
      </c>
      <c r="H59">
        <v>0</v>
      </c>
      <c r="I59">
        <v>0</v>
      </c>
      <c r="J59">
        <v>-87</v>
      </c>
      <c r="K59">
        <v>-11798.879809623781</v>
      </c>
      <c r="L59">
        <v>109.4857575627744</v>
      </c>
      <c r="M59">
        <v>77.593727777777787</v>
      </c>
      <c r="N59">
        <v>-2489.2374491937749</v>
      </c>
      <c r="O59">
        <v>-8774.2648849883044</v>
      </c>
      <c r="P59">
        <v>910</v>
      </c>
      <c r="Q59">
        <v>164.40536240090319</v>
      </c>
      <c r="R59">
        <v>1</v>
      </c>
      <c r="S59">
        <v>16539.17945753086</v>
      </c>
      <c r="T59">
        <v>0</v>
      </c>
      <c r="U59">
        <v>1</v>
      </c>
      <c r="V59">
        <v>0</v>
      </c>
      <c r="W59">
        <f t="shared" si="0"/>
        <v>-3123.9652370812255</v>
      </c>
      <c r="X59">
        <f t="shared" si="1"/>
        <v>-1579.2374491937749</v>
      </c>
      <c r="Y59">
        <f t="shared" si="2"/>
        <v>1544.7277878874506</v>
      </c>
    </row>
    <row r="60" spans="1:25" x14ac:dyDescent="0.4">
      <c r="A60" s="1" t="s">
        <v>29</v>
      </c>
      <c r="B60">
        <v>6</v>
      </c>
      <c r="C60">
        <v>598.99999999999989</v>
      </c>
      <c r="D60">
        <v>3</v>
      </c>
      <c r="E60">
        <v>0</v>
      </c>
      <c r="F60">
        <v>0</v>
      </c>
      <c r="G60">
        <v>0</v>
      </c>
      <c r="H60">
        <v>219</v>
      </c>
      <c r="I60">
        <v>35608.189904595441</v>
      </c>
      <c r="J60">
        <v>0</v>
      </c>
      <c r="K60">
        <v>0</v>
      </c>
      <c r="L60">
        <v>0</v>
      </c>
      <c r="M60">
        <v>77.593727777777787</v>
      </c>
      <c r="N60">
        <v>0</v>
      </c>
      <c r="O60">
        <v>0</v>
      </c>
      <c r="P60">
        <v>7300</v>
      </c>
      <c r="Q60">
        <v>379.99999999999989</v>
      </c>
      <c r="R60">
        <v>2</v>
      </c>
      <c r="S60">
        <v>55255.999999999978</v>
      </c>
      <c r="T60">
        <v>598.99999999999989</v>
      </c>
      <c r="U60">
        <v>3</v>
      </c>
      <c r="V60">
        <v>116452.1</v>
      </c>
      <c r="W60">
        <f t="shared" si="0"/>
        <v>98164.18990459542</v>
      </c>
      <c r="X60">
        <f t="shared" si="1"/>
        <v>123752.1</v>
      </c>
      <c r="Y60">
        <f t="shared" si="2"/>
        <v>25587.910095404586</v>
      </c>
    </row>
    <row r="61" spans="1:25" x14ac:dyDescent="0.4">
      <c r="A61" s="1" t="s">
        <v>30</v>
      </c>
      <c r="B61">
        <v>6</v>
      </c>
      <c r="C61">
        <v>33.991025771245972</v>
      </c>
      <c r="D61">
        <v>1</v>
      </c>
      <c r="E61">
        <v>197.83926286836839</v>
      </c>
      <c r="F61">
        <v>-171</v>
      </c>
      <c r="G61">
        <v>163.84823709712239</v>
      </c>
      <c r="H61">
        <v>0</v>
      </c>
      <c r="I61">
        <v>0</v>
      </c>
      <c r="J61">
        <v>-109</v>
      </c>
      <c r="K61">
        <v>-16821.87760677292</v>
      </c>
      <c r="L61">
        <v>88.839262868368365</v>
      </c>
      <c r="M61">
        <v>77.593727777777787</v>
      </c>
      <c r="N61">
        <v>-12713.59550618291</v>
      </c>
      <c r="O61">
        <v>-7115.0812502277286</v>
      </c>
      <c r="P61">
        <v>910</v>
      </c>
      <c r="Q61">
        <v>33.991025771245972</v>
      </c>
      <c r="R61">
        <v>1</v>
      </c>
      <c r="S61">
        <v>3419.4971925873442</v>
      </c>
      <c r="T61">
        <v>0</v>
      </c>
      <c r="U61">
        <v>1</v>
      </c>
      <c r="V61">
        <v>0</v>
      </c>
      <c r="W61">
        <f t="shared" si="0"/>
        <v>-19607.461664413306</v>
      </c>
      <c r="X61">
        <f t="shared" si="1"/>
        <v>-11803.59550618291</v>
      </c>
      <c r="Y61">
        <f t="shared" si="2"/>
        <v>7803.8661582303957</v>
      </c>
    </row>
    <row r="62" spans="1:25" x14ac:dyDescent="0.4">
      <c r="A62" s="1" t="s">
        <v>21</v>
      </c>
      <c r="B62">
        <v>7</v>
      </c>
      <c r="C62">
        <v>312.85990482935313</v>
      </c>
      <c r="D62">
        <v>2</v>
      </c>
      <c r="E62">
        <v>32.231716741557292</v>
      </c>
      <c r="F62">
        <v>-19</v>
      </c>
      <c r="G62">
        <v>0</v>
      </c>
      <c r="H62">
        <v>0</v>
      </c>
      <c r="I62">
        <v>0</v>
      </c>
      <c r="J62">
        <v>-8</v>
      </c>
      <c r="K62">
        <v>-980.61271295012511</v>
      </c>
      <c r="L62">
        <v>24.231716741557289</v>
      </c>
      <c r="M62">
        <v>78.941062724014344</v>
      </c>
      <c r="N62">
        <v>0</v>
      </c>
      <c r="O62">
        <v>-2032.502322802696</v>
      </c>
      <c r="P62">
        <v>1600</v>
      </c>
      <c r="Q62">
        <v>312.85990482935313</v>
      </c>
      <c r="R62">
        <v>2</v>
      </c>
      <c r="S62">
        <v>32690.25342268973</v>
      </c>
      <c r="T62">
        <v>280.62818808779582</v>
      </c>
      <c r="U62">
        <v>1</v>
      </c>
      <c r="V62">
        <v>28231.195721632259</v>
      </c>
      <c r="W62">
        <f t="shared" si="0"/>
        <v>31277.138386936909</v>
      </c>
      <c r="X62">
        <f t="shared" si="1"/>
        <v>29831.195721632259</v>
      </c>
      <c r="Y62">
        <f t="shared" si="2"/>
        <v>-1445.9426653046503</v>
      </c>
    </row>
    <row r="63" spans="1:25" x14ac:dyDescent="0.4">
      <c r="A63" s="1" t="s">
        <v>22</v>
      </c>
      <c r="B63">
        <v>7</v>
      </c>
      <c r="C63">
        <v>525.99999999999977</v>
      </c>
      <c r="D63">
        <v>3</v>
      </c>
      <c r="E63">
        <v>0</v>
      </c>
      <c r="F63">
        <v>0</v>
      </c>
      <c r="G63">
        <v>0</v>
      </c>
      <c r="H63">
        <v>116</v>
      </c>
      <c r="I63">
        <v>17568.097456860251</v>
      </c>
      <c r="J63">
        <v>0</v>
      </c>
      <c r="K63">
        <v>0</v>
      </c>
      <c r="L63">
        <v>0</v>
      </c>
      <c r="M63">
        <v>78.941062724014344</v>
      </c>
      <c r="N63">
        <v>0</v>
      </c>
      <c r="O63">
        <v>0</v>
      </c>
      <c r="P63">
        <v>7300</v>
      </c>
      <c r="Q63">
        <v>409.99999999999977</v>
      </c>
      <c r="R63">
        <v>2</v>
      </c>
      <c r="S63">
        <v>51651.999999999964</v>
      </c>
      <c r="T63">
        <v>525.99999999999977</v>
      </c>
      <c r="U63">
        <v>3</v>
      </c>
      <c r="V63">
        <v>81340.399999999936</v>
      </c>
      <c r="W63">
        <f t="shared" si="0"/>
        <v>76520.097456860211</v>
      </c>
      <c r="X63">
        <f t="shared" si="1"/>
        <v>88640.399999999936</v>
      </c>
      <c r="Y63">
        <f t="shared" si="2"/>
        <v>12120.302543139725</v>
      </c>
    </row>
    <row r="64" spans="1:25" x14ac:dyDescent="0.4">
      <c r="A64" s="1" t="s">
        <v>23</v>
      </c>
      <c r="B64">
        <v>7</v>
      </c>
      <c r="C64">
        <v>310.99999999999989</v>
      </c>
      <c r="D64">
        <v>2</v>
      </c>
      <c r="E64">
        <v>0</v>
      </c>
      <c r="F64">
        <v>0</v>
      </c>
      <c r="G64">
        <v>0</v>
      </c>
      <c r="H64">
        <v>39</v>
      </c>
      <c r="I64">
        <v>4261.6255604138942</v>
      </c>
      <c r="J64">
        <v>0</v>
      </c>
      <c r="K64">
        <v>0</v>
      </c>
      <c r="L64">
        <v>0</v>
      </c>
      <c r="M64">
        <v>78.941062724014344</v>
      </c>
      <c r="N64">
        <v>0</v>
      </c>
      <c r="O64">
        <v>0</v>
      </c>
      <c r="P64">
        <v>1600</v>
      </c>
      <c r="Q64">
        <v>271.99999999999989</v>
      </c>
      <c r="R64">
        <v>1</v>
      </c>
      <c r="S64">
        <v>27363.19999999999</v>
      </c>
      <c r="T64">
        <v>310.99999999999989</v>
      </c>
      <c r="U64">
        <v>2</v>
      </c>
      <c r="V64">
        <v>32327.199999999979</v>
      </c>
      <c r="W64">
        <f t="shared" si="0"/>
        <v>33224.825560413883</v>
      </c>
      <c r="X64">
        <f t="shared" si="1"/>
        <v>33927.199999999983</v>
      </c>
      <c r="Y64">
        <f t="shared" si="2"/>
        <v>702.37443958609947</v>
      </c>
    </row>
    <row r="65" spans="1:25" x14ac:dyDescent="0.4">
      <c r="A65" s="1" t="s">
        <v>24</v>
      </c>
      <c r="B65">
        <v>7</v>
      </c>
      <c r="C65">
        <v>91.239697283801007</v>
      </c>
      <c r="D65">
        <v>1</v>
      </c>
      <c r="E65">
        <v>273.85938380414183</v>
      </c>
      <c r="F65">
        <v>-243</v>
      </c>
      <c r="G65">
        <v>182.61968652034079</v>
      </c>
      <c r="H65">
        <v>0</v>
      </c>
      <c r="I65">
        <v>0</v>
      </c>
      <c r="J65">
        <v>-119</v>
      </c>
      <c r="K65">
        <v>-17033.88724920305</v>
      </c>
      <c r="L65">
        <v>154.8593838041418</v>
      </c>
      <c r="M65">
        <v>78.941062724014344</v>
      </c>
      <c r="N65">
        <v>-14416.192128242061</v>
      </c>
      <c r="O65">
        <v>-12782.79632672719</v>
      </c>
      <c r="P65">
        <v>910</v>
      </c>
      <c r="Q65">
        <v>91.239697283801007</v>
      </c>
      <c r="R65">
        <v>1</v>
      </c>
      <c r="S65">
        <v>9178.7135467503813</v>
      </c>
      <c r="T65">
        <v>0</v>
      </c>
      <c r="U65">
        <v>1</v>
      </c>
      <c r="V65">
        <v>0</v>
      </c>
      <c r="W65">
        <f t="shared" si="0"/>
        <v>-19727.970029179858</v>
      </c>
      <c r="X65">
        <f t="shared" si="1"/>
        <v>-13506.192128242061</v>
      </c>
      <c r="Y65">
        <f t="shared" si="2"/>
        <v>6221.7779009377973</v>
      </c>
    </row>
    <row r="66" spans="1:25" x14ac:dyDescent="0.4">
      <c r="A66" s="1" t="s">
        <v>25</v>
      </c>
      <c r="B66">
        <v>7</v>
      </c>
      <c r="C66">
        <v>230.00000000000011</v>
      </c>
      <c r="D66">
        <v>1</v>
      </c>
      <c r="E66">
        <v>0</v>
      </c>
      <c r="F66">
        <v>0</v>
      </c>
      <c r="G66">
        <v>0</v>
      </c>
      <c r="H66">
        <v>20</v>
      </c>
      <c r="I66">
        <v>1919.267982716847</v>
      </c>
      <c r="J66">
        <v>0</v>
      </c>
      <c r="K66">
        <v>0</v>
      </c>
      <c r="L66">
        <v>0</v>
      </c>
      <c r="M66">
        <v>78.941062724014344</v>
      </c>
      <c r="N66">
        <v>0</v>
      </c>
      <c r="O66">
        <v>0</v>
      </c>
      <c r="P66">
        <v>910</v>
      </c>
      <c r="Q66">
        <v>210.00000000000011</v>
      </c>
      <c r="R66">
        <v>1</v>
      </c>
      <c r="S66">
        <v>21126.000000000011</v>
      </c>
      <c r="T66">
        <v>230.00000000000011</v>
      </c>
      <c r="U66">
        <v>1</v>
      </c>
      <c r="V66">
        <v>23138.000000000011</v>
      </c>
      <c r="W66">
        <f t="shared" si="0"/>
        <v>23955.267982716858</v>
      </c>
      <c r="X66">
        <f t="shared" si="1"/>
        <v>24048.000000000011</v>
      </c>
      <c r="Y66">
        <f t="shared" si="2"/>
        <v>92.732017283153255</v>
      </c>
    </row>
    <row r="67" spans="1:25" x14ac:dyDescent="0.4">
      <c r="A67" s="1" t="s">
        <v>26</v>
      </c>
      <c r="B67">
        <v>7</v>
      </c>
      <c r="C67">
        <v>155</v>
      </c>
      <c r="D67">
        <v>1</v>
      </c>
      <c r="E67">
        <v>0</v>
      </c>
      <c r="F67">
        <v>0</v>
      </c>
      <c r="G67">
        <v>0</v>
      </c>
      <c r="H67">
        <v>13</v>
      </c>
      <c r="I67">
        <v>1257.401334369632</v>
      </c>
      <c r="J67">
        <v>0</v>
      </c>
      <c r="K67">
        <v>0</v>
      </c>
      <c r="L67">
        <v>0</v>
      </c>
      <c r="M67">
        <v>78.941062724014344</v>
      </c>
      <c r="N67">
        <v>0</v>
      </c>
      <c r="O67">
        <v>0</v>
      </c>
      <c r="P67">
        <v>910</v>
      </c>
      <c r="Q67">
        <v>142</v>
      </c>
      <c r="R67">
        <v>1</v>
      </c>
      <c r="S67">
        <v>14285.2</v>
      </c>
      <c r="T67">
        <v>155</v>
      </c>
      <c r="U67">
        <v>1</v>
      </c>
      <c r="V67">
        <v>15593</v>
      </c>
      <c r="W67">
        <f t="shared" ref="W67:W121" si="5">$I67+$K67+$O67+$P67+$S67</f>
        <v>16452.601334369632</v>
      </c>
      <c r="X67">
        <f t="shared" ref="X67:X121" si="6">$N67+$P67+$V67</f>
        <v>16503</v>
      </c>
      <c r="Y67">
        <f t="shared" ref="Y67:Y121" si="7">X67-W67</f>
        <v>50.398665630367759</v>
      </c>
    </row>
    <row r="68" spans="1:25" x14ac:dyDescent="0.4">
      <c r="A68" s="1" t="s">
        <v>27</v>
      </c>
      <c r="B68">
        <v>7</v>
      </c>
      <c r="C68">
        <v>199.7198269258875</v>
      </c>
      <c r="D68">
        <v>1</v>
      </c>
      <c r="E68">
        <v>64.091638838091669</v>
      </c>
      <c r="F68">
        <v>-50</v>
      </c>
      <c r="G68">
        <v>0</v>
      </c>
      <c r="H68">
        <v>0</v>
      </c>
      <c r="I68">
        <v>0</v>
      </c>
      <c r="J68">
        <v>-23</v>
      </c>
      <c r="K68">
        <v>-3394.6557267289259</v>
      </c>
      <c r="L68">
        <v>41.091638838091647</v>
      </c>
      <c r="M68">
        <v>78.941062724014344</v>
      </c>
      <c r="N68">
        <v>0</v>
      </c>
      <c r="O68">
        <v>-3437.1906556735398</v>
      </c>
      <c r="P68">
        <v>910</v>
      </c>
      <c r="Q68">
        <v>199.7198269258875</v>
      </c>
      <c r="R68">
        <v>1</v>
      </c>
      <c r="S68">
        <v>20091.814588744281</v>
      </c>
      <c r="T68">
        <v>135.62818808779579</v>
      </c>
      <c r="U68">
        <v>1</v>
      </c>
      <c r="V68">
        <v>13644.195721632261</v>
      </c>
      <c r="W68">
        <f t="shared" si="5"/>
        <v>14169.968206341815</v>
      </c>
      <c r="X68">
        <f t="shared" si="6"/>
        <v>14554.195721632261</v>
      </c>
      <c r="Y68">
        <f t="shared" si="7"/>
        <v>384.22751529044581</v>
      </c>
    </row>
    <row r="69" spans="1:25" x14ac:dyDescent="0.4">
      <c r="A69" s="1" t="s">
        <v>28</v>
      </c>
      <c r="B69">
        <v>7</v>
      </c>
      <c r="C69">
        <v>271.28066232958992</v>
      </c>
      <c r="D69">
        <v>1</v>
      </c>
      <c r="E69">
        <v>123.9003488499294</v>
      </c>
      <c r="F69">
        <v>-107</v>
      </c>
      <c r="G69">
        <v>0</v>
      </c>
      <c r="H69">
        <v>0</v>
      </c>
      <c r="I69">
        <v>0</v>
      </c>
      <c r="J69">
        <v>-61</v>
      </c>
      <c r="K69">
        <v>-8031.4643736421531</v>
      </c>
      <c r="L69">
        <v>62.900348849929387</v>
      </c>
      <c r="M69">
        <v>78.941062724014344</v>
      </c>
      <c r="N69">
        <v>0</v>
      </c>
      <c r="O69">
        <v>-5247.8115947334654</v>
      </c>
      <c r="P69">
        <v>910</v>
      </c>
      <c r="Q69">
        <v>271.28066232958992</v>
      </c>
      <c r="R69">
        <v>1</v>
      </c>
      <c r="S69">
        <v>27290.834630356741</v>
      </c>
      <c r="T69">
        <v>147.38031347966049</v>
      </c>
      <c r="U69">
        <v>1</v>
      </c>
      <c r="V69">
        <v>14826.459536053841</v>
      </c>
      <c r="W69">
        <f t="shared" si="5"/>
        <v>14921.558661981122</v>
      </c>
      <c r="X69">
        <f t="shared" si="6"/>
        <v>15736.459536053841</v>
      </c>
      <c r="Y69">
        <f t="shared" si="7"/>
        <v>814.90087407271858</v>
      </c>
    </row>
    <row r="70" spans="1:25" x14ac:dyDescent="0.4">
      <c r="A70" s="1" t="s">
        <v>29</v>
      </c>
      <c r="B70">
        <v>7</v>
      </c>
      <c r="C70">
        <v>309</v>
      </c>
      <c r="D70">
        <v>2</v>
      </c>
      <c r="E70">
        <v>0</v>
      </c>
      <c r="F70">
        <v>0</v>
      </c>
      <c r="G70">
        <v>0</v>
      </c>
      <c r="H70">
        <v>35</v>
      </c>
      <c r="I70">
        <v>3925.2158699161</v>
      </c>
      <c r="J70">
        <v>0</v>
      </c>
      <c r="K70">
        <v>0</v>
      </c>
      <c r="L70">
        <v>0</v>
      </c>
      <c r="M70">
        <v>78.941062724014344</v>
      </c>
      <c r="N70">
        <v>0</v>
      </c>
      <c r="O70">
        <v>0</v>
      </c>
      <c r="P70">
        <v>1600</v>
      </c>
      <c r="Q70">
        <v>274</v>
      </c>
      <c r="R70">
        <v>1</v>
      </c>
      <c r="S70">
        <v>27564.400000000001</v>
      </c>
      <c r="T70">
        <v>309</v>
      </c>
      <c r="U70">
        <v>2</v>
      </c>
      <c r="V70">
        <v>31936.799999999999</v>
      </c>
      <c r="W70">
        <f t="shared" si="5"/>
        <v>33089.615869916102</v>
      </c>
      <c r="X70">
        <f t="shared" si="6"/>
        <v>33536.800000000003</v>
      </c>
      <c r="Y70">
        <f t="shared" si="7"/>
        <v>447.18413008390053</v>
      </c>
    </row>
    <row r="71" spans="1:25" x14ac:dyDescent="0.4">
      <c r="A71" s="1" t="s">
        <v>30</v>
      </c>
      <c r="B71">
        <v>7</v>
      </c>
      <c r="C71">
        <v>265.52345339893952</v>
      </c>
      <c r="D71">
        <v>1</v>
      </c>
      <c r="E71">
        <v>43.895265311143767</v>
      </c>
      <c r="F71">
        <v>-31</v>
      </c>
      <c r="G71">
        <v>0</v>
      </c>
      <c r="H71">
        <v>0</v>
      </c>
      <c r="I71">
        <v>0</v>
      </c>
      <c r="J71">
        <v>-12</v>
      </c>
      <c r="K71">
        <v>-1453.998478142634</v>
      </c>
      <c r="L71">
        <v>31.89526531114376</v>
      </c>
      <c r="M71">
        <v>78.941062724014344</v>
      </c>
      <c r="N71">
        <v>0</v>
      </c>
      <c r="O71">
        <v>-2666.0995470152061</v>
      </c>
      <c r="P71">
        <v>910</v>
      </c>
      <c r="Q71">
        <v>265.52345339893952</v>
      </c>
      <c r="R71">
        <v>1</v>
      </c>
      <c r="S71">
        <v>26711.659411933309</v>
      </c>
      <c r="T71">
        <v>221.62818808779571</v>
      </c>
      <c r="U71">
        <v>1</v>
      </c>
      <c r="V71">
        <v>22295.79572163225</v>
      </c>
      <c r="W71">
        <f t="shared" si="5"/>
        <v>23501.561386775469</v>
      </c>
      <c r="X71">
        <f t="shared" si="6"/>
        <v>23205.79572163225</v>
      </c>
      <c r="Y71">
        <f t="shared" si="7"/>
        <v>-295.76566514321894</v>
      </c>
    </row>
    <row r="72" spans="1:25" x14ac:dyDescent="0.4">
      <c r="A72" s="1" t="s">
        <v>21</v>
      </c>
      <c r="B72">
        <v>8</v>
      </c>
      <c r="C72">
        <v>316.49329253559102</v>
      </c>
      <c r="D72">
        <v>2</v>
      </c>
      <c r="E72">
        <v>30.865104447795471</v>
      </c>
      <c r="F72">
        <v>-20</v>
      </c>
      <c r="G72">
        <v>0</v>
      </c>
      <c r="H72">
        <v>10</v>
      </c>
      <c r="I72">
        <v>1877.5272565385969</v>
      </c>
      <c r="J72">
        <v>-14</v>
      </c>
      <c r="K72">
        <v>-2248.0811967033901</v>
      </c>
      <c r="L72">
        <v>16.865104447795471</v>
      </c>
      <c r="M72">
        <v>83.960405017921147</v>
      </c>
      <c r="N72">
        <v>0</v>
      </c>
      <c r="O72">
        <v>-1482.4731391447251</v>
      </c>
      <c r="P72">
        <v>1600</v>
      </c>
      <c r="Q72">
        <v>306.49329253559102</v>
      </c>
      <c r="R72">
        <v>2</v>
      </c>
      <c r="S72">
        <v>31447.490702947369</v>
      </c>
      <c r="T72">
        <v>285.62818808779548</v>
      </c>
      <c r="U72">
        <v>1</v>
      </c>
      <c r="V72">
        <v>28734.19572163223</v>
      </c>
      <c r="W72">
        <f t="shared" si="5"/>
        <v>31194.46362363785</v>
      </c>
      <c r="X72">
        <f t="shared" si="6"/>
        <v>30334.19572163223</v>
      </c>
      <c r="Y72">
        <f>X72-W72</f>
        <v>-860.26790200562027</v>
      </c>
    </row>
    <row r="73" spans="1:25" x14ac:dyDescent="0.4">
      <c r="A73" s="1" t="s">
        <v>22</v>
      </c>
      <c r="B73">
        <v>8</v>
      </c>
      <c r="C73">
        <v>126.0000000000001</v>
      </c>
      <c r="D73">
        <v>1</v>
      </c>
      <c r="E73">
        <v>0</v>
      </c>
      <c r="F73">
        <v>0</v>
      </c>
      <c r="G73">
        <v>0</v>
      </c>
      <c r="H73">
        <v>11</v>
      </c>
      <c r="I73">
        <v>1094.4289263233879</v>
      </c>
      <c r="J73">
        <v>0</v>
      </c>
      <c r="K73">
        <v>0</v>
      </c>
      <c r="L73">
        <v>0</v>
      </c>
      <c r="M73">
        <v>83.960405017921147</v>
      </c>
      <c r="N73">
        <v>0</v>
      </c>
      <c r="O73">
        <v>0</v>
      </c>
      <c r="P73">
        <v>910</v>
      </c>
      <c r="Q73">
        <v>115.0000000000001</v>
      </c>
      <c r="R73">
        <v>1</v>
      </c>
      <c r="S73">
        <v>11569.000000000009</v>
      </c>
      <c r="T73">
        <v>126.0000000000001</v>
      </c>
      <c r="U73">
        <v>1</v>
      </c>
      <c r="V73">
        <v>12675.600000000009</v>
      </c>
      <c r="W73">
        <f t="shared" si="5"/>
        <v>13573.428926323397</v>
      </c>
      <c r="X73">
        <f t="shared" si="6"/>
        <v>13585.600000000009</v>
      </c>
      <c r="Y73">
        <f t="shared" si="7"/>
        <v>12.17107367661265</v>
      </c>
    </row>
    <row r="74" spans="1:25" x14ac:dyDescent="0.4">
      <c r="A74" s="1" t="s">
        <v>23</v>
      </c>
      <c r="B74">
        <v>8</v>
      </c>
      <c r="C74">
        <v>424.00000000000028</v>
      </c>
      <c r="D74">
        <v>2</v>
      </c>
      <c r="E74">
        <v>0</v>
      </c>
      <c r="F74">
        <v>0</v>
      </c>
      <c r="G74">
        <v>0</v>
      </c>
      <c r="H74">
        <v>94</v>
      </c>
      <c r="I74">
        <v>15176.79806816728</v>
      </c>
      <c r="J74">
        <v>0</v>
      </c>
      <c r="K74">
        <v>0</v>
      </c>
      <c r="L74">
        <v>0</v>
      </c>
      <c r="M74">
        <v>83.960405017921147</v>
      </c>
      <c r="N74">
        <v>0</v>
      </c>
      <c r="O74">
        <v>0</v>
      </c>
      <c r="P74">
        <v>1600</v>
      </c>
      <c r="Q74">
        <v>330.00000000000028</v>
      </c>
      <c r="R74">
        <v>2</v>
      </c>
      <c r="S74">
        <v>36036.000000000058</v>
      </c>
      <c r="T74">
        <v>424.00000000000028</v>
      </c>
      <c r="U74">
        <v>2</v>
      </c>
      <c r="V74">
        <v>54384.800000000047</v>
      </c>
      <c r="W74">
        <f t="shared" si="5"/>
        <v>52812.798068167336</v>
      </c>
      <c r="X74">
        <f t="shared" si="6"/>
        <v>55984.800000000047</v>
      </c>
      <c r="Y74">
        <f t="shared" si="7"/>
        <v>3172.0019318327104</v>
      </c>
    </row>
    <row r="75" spans="1:25" x14ac:dyDescent="0.4">
      <c r="A75" s="1" t="s">
        <v>24</v>
      </c>
      <c r="B75">
        <v>8</v>
      </c>
      <c r="C75">
        <v>41.535232706654753</v>
      </c>
      <c r="D75">
        <v>1</v>
      </c>
      <c r="E75">
        <v>366.15491922699562</v>
      </c>
      <c r="F75">
        <v>-335</v>
      </c>
      <c r="G75">
        <v>324.61968652034079</v>
      </c>
      <c r="H75">
        <v>0</v>
      </c>
      <c r="I75">
        <v>0</v>
      </c>
      <c r="J75">
        <v>-217</v>
      </c>
      <c r="K75">
        <v>-40104.341300564003</v>
      </c>
      <c r="L75">
        <v>149.1549192269955</v>
      </c>
      <c r="M75">
        <v>83.960405017921147</v>
      </c>
      <c r="N75">
        <v>-27255.200357038411</v>
      </c>
      <c r="O75">
        <v>-13095.524929231789</v>
      </c>
      <c r="P75">
        <v>910</v>
      </c>
      <c r="Q75">
        <v>41.535232706654753</v>
      </c>
      <c r="R75">
        <v>1</v>
      </c>
      <c r="S75">
        <v>4178.4444102894677</v>
      </c>
      <c r="T75">
        <v>0</v>
      </c>
      <c r="U75">
        <v>1</v>
      </c>
      <c r="V75">
        <v>0</v>
      </c>
      <c r="W75">
        <f t="shared" si="5"/>
        <v>-48111.421819506322</v>
      </c>
      <c r="X75">
        <f t="shared" si="6"/>
        <v>-26345.200357038411</v>
      </c>
      <c r="Y75">
        <f t="shared" si="7"/>
        <v>21766.221462467911</v>
      </c>
    </row>
    <row r="76" spans="1:25" x14ac:dyDescent="0.4">
      <c r="A76" s="1" t="s">
        <v>25</v>
      </c>
      <c r="B76">
        <v>8</v>
      </c>
      <c r="C76">
        <v>573.99999999999966</v>
      </c>
      <c r="D76">
        <v>3</v>
      </c>
      <c r="E76">
        <v>0</v>
      </c>
      <c r="F76">
        <v>0</v>
      </c>
      <c r="G76">
        <v>0</v>
      </c>
      <c r="H76">
        <v>193</v>
      </c>
      <c r="I76">
        <v>37171.553579453663</v>
      </c>
      <c r="J76">
        <v>0</v>
      </c>
      <c r="K76">
        <v>0</v>
      </c>
      <c r="L76">
        <v>0</v>
      </c>
      <c r="M76">
        <v>83.960405017921147</v>
      </c>
      <c r="N76">
        <v>0</v>
      </c>
      <c r="O76">
        <v>0</v>
      </c>
      <c r="P76">
        <v>7300</v>
      </c>
      <c r="Q76">
        <v>380.99999999999972</v>
      </c>
      <c r="R76">
        <v>2</v>
      </c>
      <c r="S76">
        <v>45991.199999999932</v>
      </c>
      <c r="T76">
        <v>573.99999999999966</v>
      </c>
      <c r="U76">
        <v>3</v>
      </c>
      <c r="V76">
        <v>95159.599999999889</v>
      </c>
      <c r="W76">
        <f t="shared" si="5"/>
        <v>90462.753579453594</v>
      </c>
      <c r="X76">
        <f t="shared" si="6"/>
        <v>102459.59999999989</v>
      </c>
      <c r="Y76">
        <f t="shared" si="7"/>
        <v>11996.846420546295</v>
      </c>
    </row>
    <row r="77" spans="1:25" x14ac:dyDescent="0.4">
      <c r="A77" s="1" t="s">
        <v>26</v>
      </c>
      <c r="B77">
        <v>8</v>
      </c>
      <c r="C77">
        <v>403.99999999999972</v>
      </c>
      <c r="D77">
        <v>2</v>
      </c>
      <c r="E77">
        <v>0</v>
      </c>
      <c r="F77">
        <v>0</v>
      </c>
      <c r="G77">
        <v>0</v>
      </c>
      <c r="H77">
        <v>82</v>
      </c>
      <c r="I77">
        <v>13173.647895939141</v>
      </c>
      <c r="J77">
        <v>0</v>
      </c>
      <c r="K77">
        <v>0</v>
      </c>
      <c r="L77">
        <v>0</v>
      </c>
      <c r="M77">
        <v>83.960405017921147</v>
      </c>
      <c r="N77">
        <v>0</v>
      </c>
      <c r="O77">
        <v>0</v>
      </c>
      <c r="P77">
        <v>1600</v>
      </c>
      <c r="Q77">
        <v>321.99999999999972</v>
      </c>
      <c r="R77">
        <v>2</v>
      </c>
      <c r="S77">
        <v>34474.399999999943</v>
      </c>
      <c r="T77">
        <v>403.99999999999972</v>
      </c>
      <c r="U77">
        <v>2</v>
      </c>
      <c r="V77">
        <v>50480.79999999993</v>
      </c>
      <c r="W77">
        <f t="shared" si="5"/>
        <v>49248.047895939082</v>
      </c>
      <c r="X77">
        <f t="shared" si="6"/>
        <v>52080.79999999993</v>
      </c>
      <c r="Y77">
        <f t="shared" si="7"/>
        <v>2832.7521040608481</v>
      </c>
    </row>
    <row r="78" spans="1:25" x14ac:dyDescent="0.4">
      <c r="A78" s="1" t="s">
        <v>27</v>
      </c>
      <c r="B78">
        <v>8</v>
      </c>
      <c r="C78">
        <v>52.130906559789658</v>
      </c>
      <c r="D78">
        <v>1</v>
      </c>
      <c r="E78">
        <v>171.50271847199389</v>
      </c>
      <c r="F78">
        <v>-144</v>
      </c>
      <c r="G78">
        <v>119.37181191220429</v>
      </c>
      <c r="H78">
        <v>0</v>
      </c>
      <c r="I78">
        <v>0</v>
      </c>
      <c r="J78">
        <v>-98</v>
      </c>
      <c r="K78">
        <v>-18326.87912627438</v>
      </c>
      <c r="L78">
        <v>73.502718471994001</v>
      </c>
      <c r="M78">
        <v>83.960405017921147</v>
      </c>
      <c r="N78">
        <v>-10022.505675871769</v>
      </c>
      <c r="O78">
        <v>-6451.6867950691658</v>
      </c>
      <c r="P78">
        <v>910</v>
      </c>
      <c r="Q78">
        <v>52.130906559789658</v>
      </c>
      <c r="R78">
        <v>1</v>
      </c>
      <c r="S78">
        <v>5244.3691999148396</v>
      </c>
      <c r="T78">
        <v>0</v>
      </c>
      <c r="U78">
        <v>1</v>
      </c>
      <c r="V78">
        <v>0</v>
      </c>
      <c r="W78">
        <f t="shared" si="5"/>
        <v>-18624.196721428707</v>
      </c>
      <c r="X78">
        <f t="shared" si="6"/>
        <v>-9112.5056758717692</v>
      </c>
      <c r="Y78">
        <f t="shared" si="7"/>
        <v>9511.6910455569378</v>
      </c>
    </row>
    <row r="79" spans="1:25" x14ac:dyDescent="0.4">
      <c r="A79" s="1" t="s">
        <v>28</v>
      </c>
      <c r="B79">
        <v>8</v>
      </c>
      <c r="C79">
        <v>72.280713637017669</v>
      </c>
      <c r="D79">
        <v>1</v>
      </c>
      <c r="E79">
        <v>309.90040015735809</v>
      </c>
      <c r="F79">
        <v>-285</v>
      </c>
      <c r="G79">
        <v>237.61968652034051</v>
      </c>
      <c r="H79">
        <v>0</v>
      </c>
      <c r="I79">
        <v>0</v>
      </c>
      <c r="J79">
        <v>-188</v>
      </c>
      <c r="K79">
        <v>-34016.89166843464</v>
      </c>
      <c r="L79">
        <v>121.90040015735821</v>
      </c>
      <c r="M79">
        <v>83.960405017921147</v>
      </c>
      <c r="N79">
        <v>-19950.64512047925</v>
      </c>
      <c r="O79">
        <v>-10688.07891471973</v>
      </c>
      <c r="P79">
        <v>910</v>
      </c>
      <c r="Q79">
        <v>72.280713637017669</v>
      </c>
      <c r="R79">
        <v>1</v>
      </c>
      <c r="S79">
        <v>7271.4397918839768</v>
      </c>
      <c r="T79">
        <v>0</v>
      </c>
      <c r="U79">
        <v>1</v>
      </c>
      <c r="V79">
        <v>0</v>
      </c>
      <c r="W79">
        <f t="shared" si="5"/>
        <v>-36523.530791270394</v>
      </c>
      <c r="X79">
        <f t="shared" si="6"/>
        <v>-19040.64512047925</v>
      </c>
      <c r="Y79">
        <f t="shared" si="7"/>
        <v>17482.885670791144</v>
      </c>
    </row>
    <row r="80" spans="1:25" x14ac:dyDescent="0.4">
      <c r="A80" s="1" t="s">
        <v>29</v>
      </c>
      <c r="B80">
        <v>8</v>
      </c>
      <c r="C80">
        <v>526.99999999999989</v>
      </c>
      <c r="D80">
        <v>3</v>
      </c>
      <c r="E80">
        <v>0</v>
      </c>
      <c r="F80">
        <v>0</v>
      </c>
      <c r="G80">
        <v>0</v>
      </c>
      <c r="H80">
        <v>152</v>
      </c>
      <c r="I80">
        <v>28686.963302326669</v>
      </c>
      <c r="J80">
        <v>0</v>
      </c>
      <c r="K80">
        <v>0</v>
      </c>
      <c r="L80">
        <v>0</v>
      </c>
      <c r="M80">
        <v>83.960405017921147</v>
      </c>
      <c r="N80">
        <v>0</v>
      </c>
      <c r="O80">
        <v>0</v>
      </c>
      <c r="P80">
        <v>7300</v>
      </c>
      <c r="Q80">
        <v>374.99999999999989</v>
      </c>
      <c r="R80">
        <v>2</v>
      </c>
      <c r="S80">
        <v>44819.999999999978</v>
      </c>
      <c r="T80">
        <v>526.99999999999989</v>
      </c>
      <c r="U80">
        <v>3</v>
      </c>
      <c r="V80">
        <v>81628.299999999959</v>
      </c>
      <c r="W80">
        <f t="shared" si="5"/>
        <v>80806.963302326651</v>
      </c>
      <c r="X80">
        <f t="shared" si="6"/>
        <v>88928.299999999959</v>
      </c>
      <c r="Y80">
        <f t="shared" si="7"/>
        <v>8121.3366976733087</v>
      </c>
    </row>
    <row r="81" spans="1:25" x14ac:dyDescent="0.4">
      <c r="A81" s="1" t="s">
        <v>30</v>
      </c>
      <c r="B81">
        <v>8</v>
      </c>
      <c r="C81">
        <v>210.25311216278351</v>
      </c>
      <c r="D81">
        <v>1</v>
      </c>
      <c r="E81">
        <v>61.62492407498759</v>
      </c>
      <c r="F81">
        <v>-49</v>
      </c>
      <c r="G81">
        <v>0</v>
      </c>
      <c r="H81">
        <v>0</v>
      </c>
      <c r="I81">
        <v>0</v>
      </c>
      <c r="J81">
        <v>-25</v>
      </c>
      <c r="K81">
        <v>-4095.0267170534612</v>
      </c>
      <c r="L81">
        <v>36.624924074987618</v>
      </c>
      <c r="M81">
        <v>83.960405017921147</v>
      </c>
      <c r="N81">
        <v>0</v>
      </c>
      <c r="O81">
        <v>-3222.7903384979509</v>
      </c>
      <c r="P81">
        <v>910</v>
      </c>
      <c r="Q81">
        <v>210.25311216278351</v>
      </c>
      <c r="R81">
        <v>1</v>
      </c>
      <c r="S81">
        <v>21151.463083576022</v>
      </c>
      <c r="T81">
        <v>148.62818808779591</v>
      </c>
      <c r="U81">
        <v>1</v>
      </c>
      <c r="V81">
        <v>14951.995721632269</v>
      </c>
      <c r="W81">
        <f t="shared" si="5"/>
        <v>14743.64602802461</v>
      </c>
      <c r="X81">
        <f t="shared" si="6"/>
        <v>15861.995721632269</v>
      </c>
      <c r="Y81">
        <f t="shared" si="7"/>
        <v>1118.349693607659</v>
      </c>
    </row>
    <row r="82" spans="1:25" x14ac:dyDescent="0.4">
      <c r="A82" s="1" t="s">
        <v>21</v>
      </c>
      <c r="B82">
        <v>9</v>
      </c>
      <c r="C82">
        <v>200.99168910535741</v>
      </c>
      <c r="D82">
        <v>2</v>
      </c>
      <c r="E82">
        <v>61.839926202480193</v>
      </c>
      <c r="F82">
        <v>-46</v>
      </c>
      <c r="G82">
        <v>0</v>
      </c>
      <c r="H82">
        <v>1</v>
      </c>
      <c r="I82">
        <v>176.69596167495621</v>
      </c>
      <c r="J82">
        <v>-13</v>
      </c>
      <c r="K82">
        <v>-1541.257769828821</v>
      </c>
      <c r="L82">
        <v>48.839926202480171</v>
      </c>
      <c r="M82">
        <v>78.494070370370366</v>
      </c>
      <c r="N82">
        <v>0</v>
      </c>
      <c r="O82">
        <v>-4006.5894065819698</v>
      </c>
      <c r="P82">
        <v>1600</v>
      </c>
      <c r="Q82">
        <v>199.99168910535741</v>
      </c>
      <c r="R82">
        <v>1</v>
      </c>
      <c r="S82">
        <v>20119.163923998949</v>
      </c>
      <c r="T82">
        <v>139.15176290287721</v>
      </c>
      <c r="U82">
        <v>1</v>
      </c>
      <c r="V82">
        <v>13998.66734802945</v>
      </c>
      <c r="W82">
        <f t="shared" si="5"/>
        <v>16348.012709263116</v>
      </c>
      <c r="X82">
        <f t="shared" si="6"/>
        <v>15598.66734802945</v>
      </c>
      <c r="Y82">
        <f t="shared" si="7"/>
        <v>-749.34536123366524</v>
      </c>
    </row>
    <row r="83" spans="1:25" x14ac:dyDescent="0.4">
      <c r="A83" s="1" t="s">
        <v>22</v>
      </c>
      <c r="B83">
        <v>9</v>
      </c>
      <c r="C83">
        <v>191.0000000000002</v>
      </c>
      <c r="D83">
        <v>1</v>
      </c>
      <c r="E83">
        <v>0</v>
      </c>
      <c r="F83">
        <v>0</v>
      </c>
      <c r="G83">
        <v>0</v>
      </c>
      <c r="H83">
        <v>25</v>
      </c>
      <c r="I83">
        <v>2415.100380132486</v>
      </c>
      <c r="J83">
        <v>0</v>
      </c>
      <c r="K83">
        <v>0</v>
      </c>
      <c r="L83">
        <v>0</v>
      </c>
      <c r="M83">
        <v>78.494070370370366</v>
      </c>
      <c r="N83">
        <v>0</v>
      </c>
      <c r="O83">
        <v>0</v>
      </c>
      <c r="P83">
        <v>910</v>
      </c>
      <c r="Q83">
        <v>166.0000000000002</v>
      </c>
      <c r="R83">
        <v>1</v>
      </c>
      <c r="S83">
        <v>16699.60000000002</v>
      </c>
      <c r="T83">
        <v>191.0000000000002</v>
      </c>
      <c r="U83">
        <v>1</v>
      </c>
      <c r="V83">
        <v>19214.60000000002</v>
      </c>
      <c r="W83">
        <f t="shared" si="5"/>
        <v>20024.700380132505</v>
      </c>
      <c r="X83">
        <f t="shared" si="6"/>
        <v>20124.60000000002</v>
      </c>
      <c r="Y83">
        <f t="shared" si="7"/>
        <v>99.899619867515867</v>
      </c>
    </row>
    <row r="84" spans="1:25" x14ac:dyDescent="0.4">
      <c r="A84" s="1" t="s">
        <v>23</v>
      </c>
      <c r="B84">
        <v>9</v>
      </c>
      <c r="C84">
        <v>453.99999999999949</v>
      </c>
      <c r="D84">
        <v>3</v>
      </c>
      <c r="E84">
        <v>0</v>
      </c>
      <c r="F84">
        <v>0</v>
      </c>
      <c r="G84">
        <v>0</v>
      </c>
      <c r="H84">
        <v>124</v>
      </c>
      <c r="I84">
        <v>16743.8008500994</v>
      </c>
      <c r="J84">
        <v>0</v>
      </c>
      <c r="K84">
        <v>0</v>
      </c>
      <c r="L84">
        <v>0</v>
      </c>
      <c r="M84">
        <v>78.494070370370366</v>
      </c>
      <c r="N84">
        <v>0</v>
      </c>
      <c r="O84">
        <v>0</v>
      </c>
      <c r="P84">
        <v>7300</v>
      </c>
      <c r="Q84">
        <v>329.99999999999949</v>
      </c>
      <c r="R84">
        <v>2</v>
      </c>
      <c r="S84">
        <v>45495.999999999913</v>
      </c>
      <c r="T84">
        <v>453.99999999999949</v>
      </c>
      <c r="U84">
        <v>3</v>
      </c>
      <c r="V84">
        <v>74706.59999999986</v>
      </c>
      <c r="W84">
        <f t="shared" si="5"/>
        <v>69539.800850099316</v>
      </c>
      <c r="X84">
        <f t="shared" si="6"/>
        <v>82006.59999999986</v>
      </c>
      <c r="Y84">
        <f t="shared" si="7"/>
        <v>12466.799149900544</v>
      </c>
    </row>
    <row r="85" spans="1:25" x14ac:dyDescent="0.4">
      <c r="A85" s="1" t="s">
        <v>24</v>
      </c>
      <c r="B85">
        <v>9</v>
      </c>
      <c r="C85">
        <v>171.29561589609409</v>
      </c>
      <c r="D85">
        <v>1</v>
      </c>
      <c r="E85">
        <v>190.37601105796449</v>
      </c>
      <c r="F85">
        <v>-170</v>
      </c>
      <c r="G85">
        <v>19.080395161870399</v>
      </c>
      <c r="H85">
        <v>0</v>
      </c>
      <c r="I85">
        <v>0</v>
      </c>
      <c r="J85">
        <v>-76</v>
      </c>
      <c r="K85">
        <v>-9737.5737633261397</v>
      </c>
      <c r="L85">
        <v>114.3760110579645</v>
      </c>
      <c r="M85">
        <v>78.494070370370366</v>
      </c>
      <c r="N85">
        <v>-1497.697880530329</v>
      </c>
      <c r="O85">
        <v>-9310.1379320801061</v>
      </c>
      <c r="P85">
        <v>910</v>
      </c>
      <c r="Q85">
        <v>171.29561589609409</v>
      </c>
      <c r="R85">
        <v>1</v>
      </c>
      <c r="S85">
        <v>17232.33895914707</v>
      </c>
      <c r="T85">
        <v>0</v>
      </c>
      <c r="U85">
        <v>1</v>
      </c>
      <c r="V85">
        <v>0</v>
      </c>
      <c r="W85">
        <f t="shared" si="5"/>
        <v>-905.37273625917442</v>
      </c>
      <c r="X85">
        <f t="shared" si="6"/>
        <v>-587.69788053032903</v>
      </c>
      <c r="Y85">
        <f t="shared" si="7"/>
        <v>317.67485572884539</v>
      </c>
    </row>
    <row r="86" spans="1:25" x14ac:dyDescent="0.4">
      <c r="A86" s="1" t="s">
        <v>25</v>
      </c>
      <c r="B86">
        <v>9</v>
      </c>
      <c r="C86">
        <v>71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78.494070370370366</v>
      </c>
      <c r="N86">
        <v>0</v>
      </c>
      <c r="O86">
        <v>0</v>
      </c>
      <c r="P86">
        <v>910</v>
      </c>
      <c r="Q86">
        <v>71</v>
      </c>
      <c r="R86">
        <v>1</v>
      </c>
      <c r="S86">
        <v>7142.5999999999995</v>
      </c>
      <c r="T86">
        <v>71</v>
      </c>
      <c r="U86">
        <v>1</v>
      </c>
      <c r="V86">
        <v>7142.5999999999995</v>
      </c>
      <c r="W86">
        <f t="shared" si="5"/>
        <v>8052.5999999999995</v>
      </c>
      <c r="X86">
        <f t="shared" si="6"/>
        <v>8052.5999999999995</v>
      </c>
      <c r="Y86">
        <f t="shared" si="7"/>
        <v>0</v>
      </c>
    </row>
    <row r="87" spans="1:25" x14ac:dyDescent="0.4">
      <c r="A87" s="1" t="s">
        <v>26</v>
      </c>
      <c r="B87">
        <v>9</v>
      </c>
      <c r="C87">
        <v>98.999999999999986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78.494070370370366</v>
      </c>
      <c r="N87">
        <v>0</v>
      </c>
      <c r="O87">
        <v>0</v>
      </c>
      <c r="P87">
        <v>910</v>
      </c>
      <c r="Q87">
        <v>98.999999999999986</v>
      </c>
      <c r="R87">
        <v>1</v>
      </c>
      <c r="S87">
        <v>9959.3999999999978</v>
      </c>
      <c r="T87">
        <v>98.999999999999986</v>
      </c>
      <c r="U87">
        <v>1</v>
      </c>
      <c r="V87">
        <v>9959.3999999999978</v>
      </c>
      <c r="W87">
        <f t="shared" si="5"/>
        <v>10869.399999999998</v>
      </c>
      <c r="X87">
        <f t="shared" si="6"/>
        <v>10869.399999999998</v>
      </c>
      <c r="Y87">
        <f t="shared" si="7"/>
        <v>0</v>
      </c>
    </row>
    <row r="88" spans="1:25" x14ac:dyDescent="0.4">
      <c r="A88" s="1" t="s">
        <v>27</v>
      </c>
      <c r="B88">
        <v>9</v>
      </c>
      <c r="C88">
        <v>89.847548180244658</v>
      </c>
      <c r="D88">
        <v>1</v>
      </c>
      <c r="E88">
        <v>122.69578527736731</v>
      </c>
      <c r="F88">
        <v>-99</v>
      </c>
      <c r="G88">
        <v>32.84823709712262</v>
      </c>
      <c r="H88">
        <v>0</v>
      </c>
      <c r="I88">
        <v>0</v>
      </c>
      <c r="J88">
        <v>-42</v>
      </c>
      <c r="K88">
        <v>-5312.3513626678759</v>
      </c>
      <c r="L88">
        <v>80.695785277367278</v>
      </c>
      <c r="M88">
        <v>78.494070370370366</v>
      </c>
      <c r="N88">
        <v>-2578.391834244153</v>
      </c>
      <c r="O88">
        <v>-6611.2346412532916</v>
      </c>
      <c r="P88">
        <v>910</v>
      </c>
      <c r="Q88">
        <v>89.847548180244658</v>
      </c>
      <c r="R88">
        <v>1</v>
      </c>
      <c r="S88">
        <v>9038.6633469326116</v>
      </c>
      <c r="T88">
        <v>0</v>
      </c>
      <c r="U88">
        <v>1</v>
      </c>
      <c r="V88">
        <v>0</v>
      </c>
      <c r="W88">
        <f t="shared" si="5"/>
        <v>-1974.9226569885559</v>
      </c>
      <c r="X88">
        <f t="shared" si="6"/>
        <v>-1668.391834244153</v>
      </c>
      <c r="Y88">
        <f t="shared" si="7"/>
        <v>306.53082274440294</v>
      </c>
    </row>
    <row r="89" spans="1:25" x14ac:dyDescent="0.4">
      <c r="A89" s="1" t="s">
        <v>28</v>
      </c>
      <c r="B89">
        <v>9</v>
      </c>
      <c r="C89">
        <v>115.1871392443595</v>
      </c>
      <c r="D89">
        <v>1</v>
      </c>
      <c r="E89">
        <v>242.2675344062304</v>
      </c>
      <c r="F89">
        <v>-214</v>
      </c>
      <c r="G89">
        <v>127.080395161871</v>
      </c>
      <c r="H89">
        <v>0</v>
      </c>
      <c r="I89">
        <v>0</v>
      </c>
      <c r="J89">
        <v>-94</v>
      </c>
      <c r="K89">
        <v>-12952.56168162416</v>
      </c>
      <c r="L89">
        <v>148.26753440623051</v>
      </c>
      <c r="M89">
        <v>78.494070370370366</v>
      </c>
      <c r="N89">
        <v>-9975.0574805303731</v>
      </c>
      <c r="O89">
        <v>-12184.14825413902</v>
      </c>
      <c r="P89">
        <v>910</v>
      </c>
      <c r="Q89">
        <v>115.1871392443595</v>
      </c>
      <c r="R89">
        <v>1</v>
      </c>
      <c r="S89">
        <v>11587.82620798256</v>
      </c>
      <c r="T89">
        <v>0</v>
      </c>
      <c r="U89">
        <v>1</v>
      </c>
      <c r="V89">
        <v>0</v>
      </c>
      <c r="W89">
        <f t="shared" si="5"/>
        <v>-12638.883727780621</v>
      </c>
      <c r="X89">
        <f t="shared" si="6"/>
        <v>-9065.0574805303731</v>
      </c>
      <c r="Y89">
        <f t="shared" si="7"/>
        <v>3573.8262472502483</v>
      </c>
    </row>
    <row r="90" spans="1:25" x14ac:dyDescent="0.4">
      <c r="A90" s="1" t="s">
        <v>29</v>
      </c>
      <c r="B90">
        <v>9</v>
      </c>
      <c r="C90">
        <v>307.99999999999989</v>
      </c>
      <c r="D90">
        <v>2</v>
      </c>
      <c r="E90">
        <v>0</v>
      </c>
      <c r="F90">
        <v>0</v>
      </c>
      <c r="G90">
        <v>0</v>
      </c>
      <c r="H90">
        <v>68</v>
      </c>
      <c r="I90">
        <v>8604.9262140501087</v>
      </c>
      <c r="J90">
        <v>0</v>
      </c>
      <c r="K90">
        <v>0</v>
      </c>
      <c r="L90">
        <v>0</v>
      </c>
      <c r="M90">
        <v>78.494070370370366</v>
      </c>
      <c r="N90">
        <v>0</v>
      </c>
      <c r="O90">
        <v>0</v>
      </c>
      <c r="P90">
        <v>1600</v>
      </c>
      <c r="Q90">
        <v>239.99999999999989</v>
      </c>
      <c r="R90">
        <v>2</v>
      </c>
      <c r="S90">
        <v>27927.999999999982</v>
      </c>
      <c r="T90">
        <v>307.99999999999989</v>
      </c>
      <c r="U90">
        <v>2</v>
      </c>
      <c r="V90">
        <v>41201.599999999977</v>
      </c>
      <c r="W90">
        <f t="shared" si="5"/>
        <v>38132.926214050094</v>
      </c>
      <c r="X90">
        <f t="shared" si="6"/>
        <v>42801.599999999977</v>
      </c>
      <c r="Y90">
        <f t="shared" si="7"/>
        <v>4668.6737859498826</v>
      </c>
    </row>
    <row r="91" spans="1:25" x14ac:dyDescent="0.4">
      <c r="A91" s="1" t="s">
        <v>30</v>
      </c>
      <c r="B91">
        <v>9</v>
      </c>
      <c r="C91">
        <v>355.46106079309948</v>
      </c>
      <c r="D91">
        <v>2</v>
      </c>
      <c r="E91">
        <v>26.30929789022246</v>
      </c>
      <c r="F91">
        <v>-17</v>
      </c>
      <c r="G91">
        <v>0</v>
      </c>
      <c r="H91">
        <v>10</v>
      </c>
      <c r="I91">
        <v>1609.028449527259</v>
      </c>
      <c r="J91">
        <v>-3</v>
      </c>
      <c r="K91">
        <v>-373.6047281800237</v>
      </c>
      <c r="L91">
        <v>23.309297890222449</v>
      </c>
      <c r="M91">
        <v>78.494070370370366</v>
      </c>
      <c r="N91">
        <v>0</v>
      </c>
      <c r="O91">
        <v>-1926.684181818053</v>
      </c>
      <c r="P91">
        <v>1600</v>
      </c>
      <c r="Q91">
        <v>345.46106079309948</v>
      </c>
      <c r="R91">
        <v>2</v>
      </c>
      <c r="S91">
        <v>48513.999066813019</v>
      </c>
      <c r="T91">
        <v>329.15176290287701</v>
      </c>
      <c r="U91">
        <v>2</v>
      </c>
      <c r="V91">
        <v>45330.424118641589</v>
      </c>
      <c r="W91">
        <f t="shared" si="5"/>
        <v>49422.738606342202</v>
      </c>
      <c r="X91">
        <f t="shared" si="6"/>
        <v>46930.424118641589</v>
      </c>
      <c r="Y91">
        <f t="shared" si="7"/>
        <v>-2492.3144877006125</v>
      </c>
    </row>
    <row r="92" spans="1:25" x14ac:dyDescent="0.4">
      <c r="A92" s="1" t="s">
        <v>21</v>
      </c>
      <c r="B92">
        <v>10</v>
      </c>
      <c r="C92">
        <v>88.727074089805797</v>
      </c>
      <c r="D92">
        <v>1</v>
      </c>
      <c r="E92">
        <v>133.09888600201</v>
      </c>
      <c r="F92">
        <v>-108</v>
      </c>
      <c r="G92">
        <v>44.371811912204237</v>
      </c>
      <c r="H92">
        <v>0</v>
      </c>
      <c r="I92">
        <v>0</v>
      </c>
      <c r="J92">
        <v>-48</v>
      </c>
      <c r="K92">
        <v>-6508.607565875529</v>
      </c>
      <c r="L92">
        <v>85.098886002010019</v>
      </c>
      <c r="M92">
        <v>87.162355734767033</v>
      </c>
      <c r="N92">
        <v>-3867.5516544877191</v>
      </c>
      <c r="O92">
        <v>-7749.707375934312</v>
      </c>
      <c r="P92">
        <v>910</v>
      </c>
      <c r="Q92">
        <v>88.727074089805797</v>
      </c>
      <c r="R92">
        <v>1</v>
      </c>
      <c r="S92">
        <v>8925.9436534344622</v>
      </c>
      <c r="T92">
        <v>0</v>
      </c>
      <c r="U92">
        <v>1</v>
      </c>
      <c r="V92">
        <v>0</v>
      </c>
      <c r="W92">
        <f t="shared" si="5"/>
        <v>-4422.3712883753778</v>
      </c>
      <c r="X92">
        <f t="shared" si="6"/>
        <v>-2957.5516544877191</v>
      </c>
      <c r="Y92">
        <f t="shared" si="7"/>
        <v>1464.8196338876587</v>
      </c>
    </row>
    <row r="93" spans="1:25" x14ac:dyDescent="0.4">
      <c r="A93" s="1" t="s">
        <v>22</v>
      </c>
      <c r="B93">
        <v>10</v>
      </c>
      <c r="C93">
        <v>202</v>
      </c>
      <c r="D93">
        <v>2</v>
      </c>
      <c r="E93">
        <v>0</v>
      </c>
      <c r="F93">
        <v>0</v>
      </c>
      <c r="G93">
        <v>0</v>
      </c>
      <c r="H93">
        <v>26</v>
      </c>
      <c r="I93">
        <v>2648.0164089855571</v>
      </c>
      <c r="J93">
        <v>0</v>
      </c>
      <c r="K93">
        <v>0</v>
      </c>
      <c r="L93">
        <v>0</v>
      </c>
      <c r="M93">
        <v>87.162355734767033</v>
      </c>
      <c r="N93">
        <v>0</v>
      </c>
      <c r="O93">
        <v>0</v>
      </c>
      <c r="P93">
        <v>1600</v>
      </c>
      <c r="Q93">
        <v>176</v>
      </c>
      <c r="R93">
        <v>1</v>
      </c>
      <c r="S93">
        <v>17705.599999999999</v>
      </c>
      <c r="T93">
        <v>202</v>
      </c>
      <c r="U93">
        <v>2</v>
      </c>
      <c r="V93">
        <v>20510.400000000001</v>
      </c>
      <c r="W93">
        <f t="shared" si="5"/>
        <v>21953.616408985556</v>
      </c>
      <c r="X93">
        <f t="shared" si="6"/>
        <v>22110.400000000001</v>
      </c>
      <c r="Y93">
        <f t="shared" si="7"/>
        <v>156.78359101444585</v>
      </c>
    </row>
    <row r="94" spans="1:25" x14ac:dyDescent="0.4">
      <c r="A94" s="1" t="s">
        <v>23</v>
      </c>
      <c r="B94">
        <v>10</v>
      </c>
      <c r="C94">
        <v>547.99999999999977</v>
      </c>
      <c r="D94">
        <v>3</v>
      </c>
      <c r="E94">
        <v>0</v>
      </c>
      <c r="F94">
        <v>0</v>
      </c>
      <c r="G94">
        <v>0</v>
      </c>
      <c r="H94">
        <v>180</v>
      </c>
      <c r="I94">
        <v>27438.072840885921</v>
      </c>
      <c r="J94">
        <v>0</v>
      </c>
      <c r="K94">
        <v>0</v>
      </c>
      <c r="L94">
        <v>0</v>
      </c>
      <c r="M94">
        <v>87.162355734767033</v>
      </c>
      <c r="N94">
        <v>0</v>
      </c>
      <c r="O94">
        <v>0</v>
      </c>
      <c r="P94">
        <v>7300</v>
      </c>
      <c r="Q94">
        <v>367.99999999999977</v>
      </c>
      <c r="R94">
        <v>2</v>
      </c>
      <c r="S94">
        <v>52913.599999999948</v>
      </c>
      <c r="T94">
        <v>547.99999999999977</v>
      </c>
      <c r="U94">
        <v>3</v>
      </c>
      <c r="V94">
        <v>101769.1999999999</v>
      </c>
      <c r="W94">
        <f t="shared" si="5"/>
        <v>87651.672840885876</v>
      </c>
      <c r="X94">
        <f t="shared" si="6"/>
        <v>109069.1999999999</v>
      </c>
      <c r="Y94">
        <f t="shared" si="7"/>
        <v>21417.527159114019</v>
      </c>
    </row>
    <row r="95" spans="1:25" x14ac:dyDescent="0.4">
      <c r="A95" s="1" t="s">
        <v>24</v>
      </c>
      <c r="B95">
        <v>10</v>
      </c>
      <c r="C95">
        <v>162.61465187219619</v>
      </c>
      <c r="D95">
        <v>1</v>
      </c>
      <c r="E95">
        <v>213.23433839253681</v>
      </c>
      <c r="F95">
        <v>-192</v>
      </c>
      <c r="G95">
        <v>50.619686520340572</v>
      </c>
      <c r="H95">
        <v>0</v>
      </c>
      <c r="I95">
        <v>0</v>
      </c>
      <c r="J95">
        <v>-82</v>
      </c>
      <c r="K95">
        <v>-11028.054814836731</v>
      </c>
      <c r="L95">
        <v>131.2343383925369</v>
      </c>
      <c r="M95">
        <v>87.162355734767033</v>
      </c>
      <c r="N95">
        <v>-4412.1311236683159</v>
      </c>
      <c r="O95">
        <v>-11936.546694322649</v>
      </c>
      <c r="P95">
        <v>910</v>
      </c>
      <c r="Q95">
        <v>162.61465187219619</v>
      </c>
      <c r="R95">
        <v>1</v>
      </c>
      <c r="S95">
        <v>16359.033978342941</v>
      </c>
      <c r="T95">
        <v>0</v>
      </c>
      <c r="U95">
        <v>1</v>
      </c>
      <c r="V95">
        <v>0</v>
      </c>
      <c r="W95">
        <f t="shared" si="5"/>
        <v>-5695.5675308164391</v>
      </c>
      <c r="X95">
        <f t="shared" si="6"/>
        <v>-3502.1311236683159</v>
      </c>
      <c r="Y95">
        <f t="shared" si="7"/>
        <v>2193.4364071481232</v>
      </c>
    </row>
    <row r="96" spans="1:25" x14ac:dyDescent="0.4">
      <c r="A96" s="1" t="s">
        <v>25</v>
      </c>
      <c r="B96">
        <v>10</v>
      </c>
      <c r="C96">
        <v>298.99999999999977</v>
      </c>
      <c r="D96">
        <v>2</v>
      </c>
      <c r="E96">
        <v>0</v>
      </c>
      <c r="F96">
        <v>0</v>
      </c>
      <c r="G96">
        <v>0</v>
      </c>
      <c r="H96">
        <v>74</v>
      </c>
      <c r="I96">
        <v>9615.4524977674591</v>
      </c>
      <c r="J96">
        <v>0</v>
      </c>
      <c r="K96">
        <v>0</v>
      </c>
      <c r="L96">
        <v>0</v>
      </c>
      <c r="M96">
        <v>87.162355734767033</v>
      </c>
      <c r="N96">
        <v>0</v>
      </c>
      <c r="O96">
        <v>0</v>
      </c>
      <c r="P96">
        <v>1600</v>
      </c>
      <c r="Q96">
        <v>224.9999999999998</v>
      </c>
      <c r="R96">
        <v>2</v>
      </c>
      <c r="S96">
        <v>24999.99999999996</v>
      </c>
      <c r="T96">
        <v>298.99999999999977</v>
      </c>
      <c r="U96">
        <v>2</v>
      </c>
      <c r="V96">
        <v>39444.799999999959</v>
      </c>
      <c r="W96">
        <f t="shared" si="5"/>
        <v>36215.452497767415</v>
      </c>
      <c r="X96">
        <f t="shared" si="6"/>
        <v>41044.799999999959</v>
      </c>
      <c r="Y96">
        <f t="shared" si="7"/>
        <v>4829.3475022325438</v>
      </c>
    </row>
    <row r="97" spans="1:25" x14ac:dyDescent="0.4">
      <c r="A97" s="1" t="s">
        <v>26</v>
      </c>
      <c r="B97">
        <v>10</v>
      </c>
      <c r="C97">
        <v>262.00000000000028</v>
      </c>
      <c r="D97">
        <v>2</v>
      </c>
      <c r="E97">
        <v>0</v>
      </c>
      <c r="F97">
        <v>0</v>
      </c>
      <c r="G97">
        <v>0</v>
      </c>
      <c r="H97">
        <v>59</v>
      </c>
      <c r="I97">
        <v>8026.8392926028991</v>
      </c>
      <c r="J97">
        <v>0</v>
      </c>
      <c r="K97">
        <v>0</v>
      </c>
      <c r="L97">
        <v>0</v>
      </c>
      <c r="M97">
        <v>87.162355734767033</v>
      </c>
      <c r="N97">
        <v>0</v>
      </c>
      <c r="O97">
        <v>0</v>
      </c>
      <c r="P97">
        <v>1600</v>
      </c>
      <c r="Q97">
        <v>203.00000000000031</v>
      </c>
      <c r="R97">
        <v>2</v>
      </c>
      <c r="S97">
        <v>20705.60000000006</v>
      </c>
      <c r="T97">
        <v>262.00000000000028</v>
      </c>
      <c r="U97">
        <v>2</v>
      </c>
      <c r="V97">
        <v>32222.400000000049</v>
      </c>
      <c r="W97">
        <f t="shared" si="5"/>
        <v>30332.439292602961</v>
      </c>
      <c r="X97">
        <f t="shared" si="6"/>
        <v>33822.400000000052</v>
      </c>
      <c r="Y97">
        <f t="shared" si="7"/>
        <v>3489.960707397091</v>
      </c>
    </row>
    <row r="98" spans="1:25" x14ac:dyDescent="0.4">
      <c r="A98" s="1" t="s">
        <v>27</v>
      </c>
      <c r="B98">
        <v>10</v>
      </c>
      <c r="C98">
        <v>35.444745945392476</v>
      </c>
      <c r="D98">
        <v>1</v>
      </c>
      <c r="E98">
        <v>205.81655785759691</v>
      </c>
      <c r="F98">
        <v>-178</v>
      </c>
      <c r="G98">
        <v>170.37181191220449</v>
      </c>
      <c r="H98">
        <v>0</v>
      </c>
      <c r="I98">
        <v>0</v>
      </c>
      <c r="J98">
        <v>-95</v>
      </c>
      <c r="K98">
        <v>-14430.66198261832</v>
      </c>
      <c r="L98">
        <v>110.81655785759691</v>
      </c>
      <c r="M98">
        <v>87.162355734767033</v>
      </c>
      <c r="N98">
        <v>-14850.008477068381</v>
      </c>
      <c r="O98">
        <v>-9987.6124441467582</v>
      </c>
      <c r="P98">
        <v>910</v>
      </c>
      <c r="Q98">
        <v>35.444745945392476</v>
      </c>
      <c r="R98">
        <v>1</v>
      </c>
      <c r="S98">
        <v>3565.7414421064832</v>
      </c>
      <c r="T98">
        <v>0</v>
      </c>
      <c r="U98">
        <v>1</v>
      </c>
      <c r="V98">
        <v>0</v>
      </c>
      <c r="W98">
        <f t="shared" si="5"/>
        <v>-19942.532984658596</v>
      </c>
      <c r="X98">
        <f t="shared" si="6"/>
        <v>-13940.008477068381</v>
      </c>
      <c r="Y98">
        <f t="shared" si="7"/>
        <v>6002.5245075902149</v>
      </c>
    </row>
    <row r="99" spans="1:25" x14ac:dyDescent="0.4">
      <c r="A99" s="1" t="s">
        <v>28</v>
      </c>
      <c r="B99">
        <v>10</v>
      </c>
      <c r="C99">
        <v>162.25527569226031</v>
      </c>
      <c r="D99">
        <v>1</v>
      </c>
      <c r="E99">
        <v>217.8749622126011</v>
      </c>
      <c r="F99">
        <v>-193</v>
      </c>
      <c r="G99">
        <v>55.619686520340792</v>
      </c>
      <c r="H99">
        <v>0</v>
      </c>
      <c r="I99">
        <v>0</v>
      </c>
      <c r="J99">
        <v>-75</v>
      </c>
      <c r="K99">
        <v>-10449.16483749562</v>
      </c>
      <c r="L99">
        <v>142.8749622126011</v>
      </c>
      <c r="M99">
        <v>87.162355734767033</v>
      </c>
      <c r="N99">
        <v>-4847.9429023421708</v>
      </c>
      <c r="O99">
        <v>-12861.35729233076</v>
      </c>
      <c r="P99">
        <v>910</v>
      </c>
      <c r="Q99">
        <v>162.25527569226031</v>
      </c>
      <c r="R99">
        <v>1</v>
      </c>
      <c r="S99">
        <v>16322.880734641391</v>
      </c>
      <c r="T99">
        <v>0</v>
      </c>
      <c r="U99">
        <v>1</v>
      </c>
      <c r="V99">
        <v>0</v>
      </c>
      <c r="W99">
        <f t="shared" si="5"/>
        <v>-6077.6413951849881</v>
      </c>
      <c r="X99">
        <f t="shared" si="6"/>
        <v>-3937.9429023421708</v>
      </c>
      <c r="Y99">
        <f t="shared" si="7"/>
        <v>2139.6984928428174</v>
      </c>
    </row>
    <row r="100" spans="1:25" x14ac:dyDescent="0.4">
      <c r="A100" s="1" t="s">
        <v>29</v>
      </c>
      <c r="B100">
        <v>10</v>
      </c>
      <c r="C100">
        <v>56.000000000000057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87.162355734767033</v>
      </c>
      <c r="N100">
        <v>0</v>
      </c>
      <c r="O100">
        <v>0</v>
      </c>
      <c r="P100">
        <v>910</v>
      </c>
      <c r="Q100">
        <v>56.000000000000057</v>
      </c>
      <c r="R100">
        <v>1</v>
      </c>
      <c r="S100">
        <v>5633.6000000000058</v>
      </c>
      <c r="T100">
        <v>56.000000000000057</v>
      </c>
      <c r="U100">
        <v>1</v>
      </c>
      <c r="V100">
        <v>5633.6000000000058</v>
      </c>
      <c r="W100">
        <f t="shared" si="5"/>
        <v>6543.6000000000058</v>
      </c>
      <c r="X100">
        <f t="shared" si="6"/>
        <v>6543.6000000000058</v>
      </c>
      <c r="Y100">
        <f t="shared" si="7"/>
        <v>0</v>
      </c>
    </row>
    <row r="101" spans="1:25" x14ac:dyDescent="0.4">
      <c r="A101" s="1" t="s">
        <v>30</v>
      </c>
      <c r="B101">
        <v>10</v>
      </c>
      <c r="C101">
        <v>103.71257001055621</v>
      </c>
      <c r="D101">
        <v>1</v>
      </c>
      <c r="E101">
        <v>122.0843819227604</v>
      </c>
      <c r="F101">
        <v>-101</v>
      </c>
      <c r="G101">
        <v>18.371811912204219</v>
      </c>
      <c r="H101">
        <v>0</v>
      </c>
      <c r="I101">
        <v>0</v>
      </c>
      <c r="J101">
        <v>-39</v>
      </c>
      <c r="K101">
        <v>-5414.3320022126227</v>
      </c>
      <c r="L101">
        <v>83.084381922760429</v>
      </c>
      <c r="M101">
        <v>87.162355734767033</v>
      </c>
      <c r="N101">
        <v>-1601.3304053837751</v>
      </c>
      <c r="O101">
        <v>-7464.4870638618013</v>
      </c>
      <c r="P101">
        <v>910</v>
      </c>
      <c r="Q101">
        <v>103.71257001055621</v>
      </c>
      <c r="R101">
        <v>1</v>
      </c>
      <c r="S101">
        <v>10433.48454306195</v>
      </c>
      <c r="T101">
        <v>0</v>
      </c>
      <c r="U101">
        <v>1</v>
      </c>
      <c r="V101">
        <v>0</v>
      </c>
      <c r="W101">
        <f t="shared" si="5"/>
        <v>-1535.3345230124742</v>
      </c>
      <c r="X101">
        <f t="shared" si="6"/>
        <v>-691.33040538377509</v>
      </c>
      <c r="Y101">
        <f t="shared" si="7"/>
        <v>844.00411762869908</v>
      </c>
    </row>
    <row r="102" spans="1:25" x14ac:dyDescent="0.4">
      <c r="A102" s="1" t="s">
        <v>21</v>
      </c>
      <c r="B102">
        <v>11</v>
      </c>
      <c r="C102">
        <v>40.869171169635742</v>
      </c>
      <c r="D102">
        <v>1</v>
      </c>
      <c r="E102">
        <v>189.71740826675821</v>
      </c>
      <c r="F102">
        <v>-160</v>
      </c>
      <c r="G102">
        <v>148.84823709712239</v>
      </c>
      <c r="H102">
        <v>0</v>
      </c>
      <c r="I102">
        <v>0</v>
      </c>
      <c r="J102">
        <v>-112</v>
      </c>
      <c r="K102">
        <v>-15462.415472742719</v>
      </c>
      <c r="L102">
        <v>77.717408266758156</v>
      </c>
      <c r="M102">
        <v>80.94360555555555</v>
      </c>
      <c r="N102">
        <v>-12048.31299122929</v>
      </c>
      <c r="O102">
        <v>-6356.8093044260477</v>
      </c>
      <c r="P102">
        <v>910</v>
      </c>
      <c r="Q102">
        <v>40.869171169635742</v>
      </c>
      <c r="R102">
        <v>1</v>
      </c>
      <c r="S102">
        <v>4111.438619665355</v>
      </c>
      <c r="T102">
        <v>0</v>
      </c>
      <c r="U102">
        <v>1</v>
      </c>
      <c r="V102">
        <v>0</v>
      </c>
      <c r="W102">
        <f t="shared" si="5"/>
        <v>-16797.786157503415</v>
      </c>
      <c r="X102">
        <f t="shared" si="6"/>
        <v>-11138.31299122929</v>
      </c>
      <c r="Y102">
        <f t="shared" si="7"/>
        <v>5659.4731662741251</v>
      </c>
    </row>
    <row r="103" spans="1:25" x14ac:dyDescent="0.4">
      <c r="A103" s="1" t="s">
        <v>22</v>
      </c>
      <c r="B103">
        <v>11</v>
      </c>
      <c r="C103">
        <v>253.99999999999989</v>
      </c>
      <c r="D103">
        <v>2</v>
      </c>
      <c r="E103">
        <v>0</v>
      </c>
      <c r="F103">
        <v>0</v>
      </c>
      <c r="G103">
        <v>0</v>
      </c>
      <c r="H103">
        <v>106</v>
      </c>
      <c r="I103">
        <v>12975.89548809123</v>
      </c>
      <c r="J103">
        <v>0</v>
      </c>
      <c r="K103">
        <v>0</v>
      </c>
      <c r="L103">
        <v>0</v>
      </c>
      <c r="M103">
        <v>80.94360555555555</v>
      </c>
      <c r="N103">
        <v>0</v>
      </c>
      <c r="O103">
        <v>0</v>
      </c>
      <c r="P103">
        <v>1600</v>
      </c>
      <c r="Q103">
        <v>147.99999999999989</v>
      </c>
      <c r="R103">
        <v>1</v>
      </c>
      <c r="S103">
        <v>14888.799999999979</v>
      </c>
      <c r="T103">
        <v>253.99999999999989</v>
      </c>
      <c r="U103">
        <v>2</v>
      </c>
      <c r="V103">
        <v>30660.79999999997</v>
      </c>
      <c r="W103">
        <f t="shared" si="5"/>
        <v>29464.695488091209</v>
      </c>
      <c r="X103">
        <f t="shared" si="6"/>
        <v>32260.79999999997</v>
      </c>
      <c r="Y103">
        <f t="shared" si="7"/>
        <v>2796.1045119087612</v>
      </c>
    </row>
    <row r="104" spans="1:25" x14ac:dyDescent="0.4">
      <c r="A104" s="1" t="s">
        <v>23</v>
      </c>
      <c r="B104">
        <v>11</v>
      </c>
      <c r="C104">
        <v>231.9999999999998</v>
      </c>
      <c r="D104">
        <v>2</v>
      </c>
      <c r="E104">
        <v>0</v>
      </c>
      <c r="F104">
        <v>0</v>
      </c>
      <c r="G104">
        <v>0</v>
      </c>
      <c r="H104">
        <v>74</v>
      </c>
      <c r="I104">
        <v>8613.7720219669791</v>
      </c>
      <c r="J104">
        <v>0</v>
      </c>
      <c r="K104">
        <v>0</v>
      </c>
      <c r="L104">
        <v>0</v>
      </c>
      <c r="M104">
        <v>80.94360555555555</v>
      </c>
      <c r="N104">
        <v>0</v>
      </c>
      <c r="O104">
        <v>0</v>
      </c>
      <c r="P104">
        <v>1600</v>
      </c>
      <c r="Q104">
        <v>157.9999999999998</v>
      </c>
      <c r="R104">
        <v>1</v>
      </c>
      <c r="S104">
        <v>15894.799999999979</v>
      </c>
      <c r="T104">
        <v>231.9999999999998</v>
      </c>
      <c r="U104">
        <v>2</v>
      </c>
      <c r="V104">
        <v>26366.399999999969</v>
      </c>
      <c r="W104">
        <f t="shared" si="5"/>
        <v>26108.57202196696</v>
      </c>
      <c r="X104">
        <f t="shared" si="6"/>
        <v>27966.399999999969</v>
      </c>
      <c r="Y104">
        <f t="shared" si="7"/>
        <v>1857.8279780330085</v>
      </c>
    </row>
    <row r="105" spans="1:25" x14ac:dyDescent="0.4">
      <c r="A105" s="1" t="s">
        <v>24</v>
      </c>
      <c r="B105">
        <v>11</v>
      </c>
      <c r="C105">
        <v>42.489947466915353</v>
      </c>
      <c r="D105">
        <v>1</v>
      </c>
      <c r="E105">
        <v>353.57034262878602</v>
      </c>
      <c r="F105">
        <v>-324</v>
      </c>
      <c r="G105">
        <v>311.08039516187063</v>
      </c>
      <c r="H105">
        <v>0</v>
      </c>
      <c r="I105">
        <v>0</v>
      </c>
      <c r="J105">
        <v>-219</v>
      </c>
      <c r="K105">
        <v>-30185.38402557309</v>
      </c>
      <c r="L105">
        <v>134.57034262878599</v>
      </c>
      <c r="M105">
        <v>80.94360555555555</v>
      </c>
      <c r="N105">
        <v>-25179.96880204881</v>
      </c>
      <c r="O105">
        <v>-10951.42842126148</v>
      </c>
      <c r="P105">
        <v>910</v>
      </c>
      <c r="Q105">
        <v>42.489947466915353</v>
      </c>
      <c r="R105">
        <v>1</v>
      </c>
      <c r="S105">
        <v>4274.4887151716839</v>
      </c>
      <c r="T105">
        <v>0</v>
      </c>
      <c r="U105">
        <v>1</v>
      </c>
      <c r="V105">
        <v>0</v>
      </c>
      <c r="W105">
        <f t="shared" si="5"/>
        <v>-35952.323731662887</v>
      </c>
      <c r="X105">
        <f t="shared" si="6"/>
        <v>-24269.96880204881</v>
      </c>
      <c r="Y105">
        <f t="shared" si="7"/>
        <v>11682.354929614077</v>
      </c>
    </row>
    <row r="106" spans="1:25" x14ac:dyDescent="0.4">
      <c r="A106" s="1" t="s">
        <v>25</v>
      </c>
      <c r="B106">
        <v>11</v>
      </c>
      <c r="C106">
        <v>534.99999999999864</v>
      </c>
      <c r="D106">
        <v>3</v>
      </c>
      <c r="E106">
        <v>0</v>
      </c>
      <c r="F106">
        <v>0</v>
      </c>
      <c r="G106">
        <v>0</v>
      </c>
      <c r="H106">
        <v>284</v>
      </c>
      <c r="I106">
        <v>40152.767961932688</v>
      </c>
      <c r="J106">
        <v>0</v>
      </c>
      <c r="K106">
        <v>0</v>
      </c>
      <c r="L106">
        <v>0</v>
      </c>
      <c r="M106">
        <v>80.94360555555555</v>
      </c>
      <c r="N106">
        <v>0</v>
      </c>
      <c r="O106">
        <v>0</v>
      </c>
      <c r="P106">
        <v>7300</v>
      </c>
      <c r="Q106">
        <v>250.99999999999861</v>
      </c>
      <c r="R106">
        <v>2</v>
      </c>
      <c r="S106">
        <v>30075.199999999739</v>
      </c>
      <c r="T106">
        <v>534.99999999999864</v>
      </c>
      <c r="U106">
        <v>3</v>
      </c>
      <c r="V106">
        <v>98026.499999999607</v>
      </c>
      <c r="W106">
        <f t="shared" si="5"/>
        <v>77527.967961932431</v>
      </c>
      <c r="X106">
        <f t="shared" si="6"/>
        <v>105326.49999999961</v>
      </c>
      <c r="Y106">
        <f t="shared" si="7"/>
        <v>27798.532038067176</v>
      </c>
    </row>
    <row r="107" spans="1:25" x14ac:dyDescent="0.4">
      <c r="A107" s="1" t="s">
        <v>26</v>
      </c>
      <c r="B107">
        <v>11</v>
      </c>
      <c r="C107">
        <v>497.9999999999996</v>
      </c>
      <c r="D107">
        <v>3</v>
      </c>
      <c r="E107">
        <v>0</v>
      </c>
      <c r="F107">
        <v>0</v>
      </c>
      <c r="G107">
        <v>0</v>
      </c>
      <c r="H107">
        <v>259</v>
      </c>
      <c r="I107">
        <v>36523.126173402663</v>
      </c>
      <c r="J107">
        <v>0</v>
      </c>
      <c r="K107">
        <v>0</v>
      </c>
      <c r="L107">
        <v>0</v>
      </c>
      <c r="M107">
        <v>80.94360555555555</v>
      </c>
      <c r="N107">
        <v>0</v>
      </c>
      <c r="O107">
        <v>0</v>
      </c>
      <c r="P107">
        <v>7300</v>
      </c>
      <c r="Q107">
        <v>238.9999999999996</v>
      </c>
      <c r="R107">
        <v>2</v>
      </c>
      <c r="S107">
        <v>27732.799999999919</v>
      </c>
      <c r="T107">
        <v>497.9999999999996</v>
      </c>
      <c r="U107">
        <v>3</v>
      </c>
      <c r="V107">
        <v>87374.199999999881</v>
      </c>
      <c r="W107">
        <f t="shared" si="5"/>
        <v>71555.926173402579</v>
      </c>
      <c r="X107">
        <f t="shared" si="6"/>
        <v>94674.199999999881</v>
      </c>
      <c r="Y107">
        <f t="shared" si="7"/>
        <v>23118.273826597302</v>
      </c>
    </row>
    <row r="108" spans="1:25" x14ac:dyDescent="0.4">
      <c r="A108" s="1" t="s">
        <v>27</v>
      </c>
      <c r="B108">
        <v>11</v>
      </c>
      <c r="C108">
        <v>94.701379231827687</v>
      </c>
      <c r="D108">
        <v>1</v>
      </c>
      <c r="E108">
        <v>103.54961632895019</v>
      </c>
      <c r="F108">
        <v>-72</v>
      </c>
      <c r="G108">
        <v>8.8482370971225492</v>
      </c>
      <c r="H108">
        <v>0</v>
      </c>
      <c r="I108">
        <v>0</v>
      </c>
      <c r="J108">
        <v>-45</v>
      </c>
      <c r="K108">
        <v>-5711.4799360703382</v>
      </c>
      <c r="L108">
        <v>58.549616328950187</v>
      </c>
      <c r="M108">
        <v>80.94360555555555</v>
      </c>
      <c r="N108">
        <v>-716.20821345152149</v>
      </c>
      <c r="O108">
        <v>-4787.575240098864</v>
      </c>
      <c r="P108">
        <v>910</v>
      </c>
      <c r="Q108">
        <v>94.701379231827687</v>
      </c>
      <c r="R108">
        <v>1</v>
      </c>
      <c r="S108">
        <v>9526.9587507218639</v>
      </c>
      <c r="T108">
        <v>0</v>
      </c>
      <c r="U108">
        <v>1</v>
      </c>
      <c r="V108">
        <v>0</v>
      </c>
      <c r="W108">
        <f t="shared" si="5"/>
        <v>-62.096425447338333</v>
      </c>
      <c r="X108">
        <f t="shared" si="6"/>
        <v>193.79178654847851</v>
      </c>
      <c r="Y108">
        <f t="shared" si="7"/>
        <v>255.88821199581685</v>
      </c>
    </row>
    <row r="109" spans="1:25" x14ac:dyDescent="0.4">
      <c r="A109" s="1" t="s">
        <v>28</v>
      </c>
      <c r="B109">
        <v>11</v>
      </c>
      <c r="C109">
        <v>35.004429904966742</v>
      </c>
      <c r="D109">
        <v>1</v>
      </c>
      <c r="E109">
        <v>365.08482506683771</v>
      </c>
      <c r="F109">
        <v>-336</v>
      </c>
      <c r="G109">
        <v>330.08039516187091</v>
      </c>
      <c r="H109">
        <v>0</v>
      </c>
      <c r="I109">
        <v>0</v>
      </c>
      <c r="J109">
        <v>-229</v>
      </c>
      <c r="K109">
        <v>-32476.595098624279</v>
      </c>
      <c r="L109">
        <v>136.08482506683751</v>
      </c>
      <c r="M109">
        <v>80.94360555555555</v>
      </c>
      <c r="N109">
        <v>-26717.89730760438</v>
      </c>
      <c r="O109">
        <v>-11171.505895347809</v>
      </c>
      <c r="P109">
        <v>910</v>
      </c>
      <c r="Q109">
        <v>35.004429904966742</v>
      </c>
      <c r="R109">
        <v>1</v>
      </c>
      <c r="S109">
        <v>3521.4456484396542</v>
      </c>
      <c r="T109">
        <v>0</v>
      </c>
      <c r="U109">
        <v>1</v>
      </c>
      <c r="V109">
        <v>0</v>
      </c>
      <c r="W109">
        <f t="shared" si="5"/>
        <v>-39216.655345532432</v>
      </c>
      <c r="X109">
        <f t="shared" si="6"/>
        <v>-25807.89730760438</v>
      </c>
      <c r="Y109">
        <f t="shared" si="7"/>
        <v>13408.758037928052</v>
      </c>
    </row>
    <row r="110" spans="1:25" x14ac:dyDescent="0.4">
      <c r="A110" s="1" t="s">
        <v>29</v>
      </c>
      <c r="B110">
        <v>11</v>
      </c>
      <c r="C110">
        <v>69.999999999999972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80.94360555555555</v>
      </c>
      <c r="N110">
        <v>0</v>
      </c>
      <c r="O110">
        <v>0</v>
      </c>
      <c r="P110">
        <v>910</v>
      </c>
      <c r="Q110">
        <v>69.999999999999972</v>
      </c>
      <c r="R110">
        <v>1</v>
      </c>
      <c r="S110">
        <v>7041.9999999999964</v>
      </c>
      <c r="T110">
        <v>69.999999999999972</v>
      </c>
      <c r="U110">
        <v>1</v>
      </c>
      <c r="V110">
        <v>7041.9999999999964</v>
      </c>
      <c r="W110">
        <f t="shared" si="5"/>
        <v>7951.9999999999964</v>
      </c>
      <c r="X110">
        <f t="shared" si="6"/>
        <v>7951.9999999999964</v>
      </c>
      <c r="Y110">
        <f t="shared" si="7"/>
        <v>0</v>
      </c>
    </row>
    <row r="111" spans="1:25" x14ac:dyDescent="0.4">
      <c r="A111" s="1" t="s">
        <v>30</v>
      </c>
      <c r="B111">
        <v>11</v>
      </c>
      <c r="C111">
        <v>36.965610274546208</v>
      </c>
      <c r="D111">
        <v>1</v>
      </c>
      <c r="E111">
        <v>194.81384737166869</v>
      </c>
      <c r="F111">
        <v>-162</v>
      </c>
      <c r="G111">
        <v>157.84823709712251</v>
      </c>
      <c r="H111">
        <v>0</v>
      </c>
      <c r="I111">
        <v>0</v>
      </c>
      <c r="J111">
        <v>-118</v>
      </c>
      <c r="K111">
        <v>-16649.932190991662</v>
      </c>
      <c r="L111">
        <v>76.813847371668672</v>
      </c>
      <c r="M111">
        <v>80.94360555555555</v>
      </c>
      <c r="N111">
        <v>-12776.805441229289</v>
      </c>
      <c r="O111">
        <v>-6256.5727178789066</v>
      </c>
      <c r="P111">
        <v>910</v>
      </c>
      <c r="Q111">
        <v>36.965610274546208</v>
      </c>
      <c r="R111">
        <v>1</v>
      </c>
      <c r="S111">
        <v>3718.7403936193491</v>
      </c>
      <c r="T111">
        <v>0</v>
      </c>
      <c r="U111">
        <v>1</v>
      </c>
      <c r="V111">
        <v>0</v>
      </c>
      <c r="W111">
        <f t="shared" si="5"/>
        <v>-18277.76451525122</v>
      </c>
      <c r="X111">
        <f t="shared" si="6"/>
        <v>-11866.805441229289</v>
      </c>
      <c r="Y111">
        <f t="shared" si="7"/>
        <v>6410.9590740219301</v>
      </c>
    </row>
    <row r="112" spans="1:25" x14ac:dyDescent="0.4">
      <c r="A112" s="1" t="s">
        <v>21</v>
      </c>
      <c r="B112">
        <v>12</v>
      </c>
      <c r="C112">
        <v>75.765613288420013</v>
      </c>
      <c r="D112">
        <v>1</v>
      </c>
      <c r="E112">
        <v>137.13742520062459</v>
      </c>
      <c r="F112">
        <v>-108</v>
      </c>
      <c r="G112">
        <v>61.371811912204549</v>
      </c>
      <c r="H112">
        <v>0</v>
      </c>
      <c r="I112">
        <v>0</v>
      </c>
      <c r="J112">
        <v>-89</v>
      </c>
      <c r="K112">
        <v>-13319.02377670945</v>
      </c>
      <c r="L112">
        <v>48.137425200624612</v>
      </c>
      <c r="M112">
        <v>83.730521505376331</v>
      </c>
      <c r="N112">
        <v>-5138.6938171387546</v>
      </c>
      <c r="O112">
        <v>-4081.0379400254928</v>
      </c>
      <c r="P112">
        <v>910</v>
      </c>
      <c r="Q112">
        <v>75.765613288420013</v>
      </c>
      <c r="R112">
        <v>1</v>
      </c>
      <c r="S112">
        <v>7622.0206968150533</v>
      </c>
      <c r="T112">
        <v>0</v>
      </c>
      <c r="U112">
        <v>1</v>
      </c>
      <c r="V112">
        <v>0</v>
      </c>
      <c r="W112">
        <f t="shared" si="5"/>
        <v>-8868.0410199198886</v>
      </c>
      <c r="X112">
        <f t="shared" si="6"/>
        <v>-4228.6938171387546</v>
      </c>
      <c r="Y112">
        <f t="shared" si="7"/>
        <v>4639.347202781134</v>
      </c>
    </row>
    <row r="113" spans="1:25" x14ac:dyDescent="0.4">
      <c r="A113" s="1" t="s">
        <v>22</v>
      </c>
      <c r="B113">
        <v>12</v>
      </c>
      <c r="C113">
        <v>328.99999999999972</v>
      </c>
      <c r="D113">
        <v>2</v>
      </c>
      <c r="E113">
        <v>0</v>
      </c>
      <c r="F113">
        <v>0</v>
      </c>
      <c r="G113">
        <v>0</v>
      </c>
      <c r="H113">
        <v>129</v>
      </c>
      <c r="I113">
        <v>18515.237499339692</v>
      </c>
      <c r="J113">
        <v>0</v>
      </c>
      <c r="K113">
        <v>0</v>
      </c>
      <c r="L113">
        <v>0</v>
      </c>
      <c r="M113">
        <v>83.730521505376331</v>
      </c>
      <c r="N113">
        <v>0</v>
      </c>
      <c r="O113">
        <v>0</v>
      </c>
      <c r="P113">
        <v>1600</v>
      </c>
      <c r="Q113">
        <v>199.99999999999969</v>
      </c>
      <c r="R113">
        <v>1</v>
      </c>
      <c r="S113">
        <v>20119.999999999971</v>
      </c>
      <c r="T113">
        <v>328.99999999999972</v>
      </c>
      <c r="U113">
        <v>2</v>
      </c>
      <c r="V113">
        <v>45300.799999999937</v>
      </c>
      <c r="W113">
        <f t="shared" si="5"/>
        <v>40235.237499339666</v>
      </c>
      <c r="X113">
        <f t="shared" si="6"/>
        <v>46900.799999999937</v>
      </c>
      <c r="Y113">
        <f t="shared" si="7"/>
        <v>6665.5625006602713</v>
      </c>
    </row>
    <row r="114" spans="1:25" x14ac:dyDescent="0.4">
      <c r="A114" s="1" t="s">
        <v>23</v>
      </c>
      <c r="B114">
        <v>12</v>
      </c>
      <c r="C114">
        <v>483.99999999999972</v>
      </c>
      <c r="D114">
        <v>3</v>
      </c>
      <c r="E114">
        <v>0</v>
      </c>
      <c r="F114">
        <v>0</v>
      </c>
      <c r="G114">
        <v>0</v>
      </c>
      <c r="H114">
        <v>230</v>
      </c>
      <c r="I114">
        <v>35713.484594234847</v>
      </c>
      <c r="J114">
        <v>0</v>
      </c>
      <c r="K114">
        <v>0</v>
      </c>
      <c r="L114">
        <v>0</v>
      </c>
      <c r="M114">
        <v>83.730521505376331</v>
      </c>
      <c r="N114">
        <v>0</v>
      </c>
      <c r="O114">
        <v>0</v>
      </c>
      <c r="P114">
        <v>7300</v>
      </c>
      <c r="Q114">
        <v>253.99999999999969</v>
      </c>
      <c r="R114">
        <v>2</v>
      </c>
      <c r="S114">
        <v>30660.79999999993</v>
      </c>
      <c r="T114">
        <v>483.99999999999972</v>
      </c>
      <c r="U114">
        <v>3</v>
      </c>
      <c r="V114">
        <v>83343.599999999904</v>
      </c>
      <c r="W114">
        <f t="shared" si="5"/>
        <v>73674.284594234778</v>
      </c>
      <c r="X114">
        <f t="shared" si="6"/>
        <v>90643.599999999904</v>
      </c>
      <c r="Y114">
        <f t="shared" si="7"/>
        <v>16969.315405765126</v>
      </c>
    </row>
    <row r="115" spans="1:25" x14ac:dyDescent="0.4">
      <c r="A115" s="1" t="s">
        <v>24</v>
      </c>
      <c r="B115">
        <v>12</v>
      </c>
      <c r="C115">
        <v>80.543990116617394</v>
      </c>
      <c r="D115">
        <v>1</v>
      </c>
      <c r="E115">
        <v>305.1636766369582</v>
      </c>
      <c r="F115">
        <v>-274</v>
      </c>
      <c r="G115">
        <v>224.61968652034079</v>
      </c>
      <c r="H115">
        <v>0</v>
      </c>
      <c r="I115">
        <v>0</v>
      </c>
      <c r="J115">
        <v>-220</v>
      </c>
      <c r="K115">
        <v>-33848.988138583823</v>
      </c>
      <c r="L115">
        <v>85.163676636958158</v>
      </c>
      <c r="M115">
        <v>83.730521505376331</v>
      </c>
      <c r="N115">
        <v>-18807.523492722281</v>
      </c>
      <c r="O115">
        <v>-7221.7757750788487</v>
      </c>
      <c r="P115">
        <v>910</v>
      </c>
      <c r="Q115">
        <v>80.543990116617394</v>
      </c>
      <c r="R115">
        <v>1</v>
      </c>
      <c r="S115">
        <v>8102.7254057317105</v>
      </c>
      <c r="T115">
        <v>0</v>
      </c>
      <c r="U115">
        <v>1</v>
      </c>
      <c r="V115">
        <v>0</v>
      </c>
      <c r="W115">
        <f t="shared" si="5"/>
        <v>-32058.038507930964</v>
      </c>
      <c r="X115">
        <f t="shared" si="6"/>
        <v>-17897.523492722281</v>
      </c>
      <c r="Y115">
        <f t="shared" si="7"/>
        <v>14160.515015208683</v>
      </c>
    </row>
    <row r="116" spans="1:25" x14ac:dyDescent="0.4">
      <c r="A116" s="1" t="s">
        <v>25</v>
      </c>
      <c r="B116">
        <v>12</v>
      </c>
      <c r="C116">
        <v>235.00000000000011</v>
      </c>
      <c r="D116">
        <v>2</v>
      </c>
      <c r="E116">
        <v>0</v>
      </c>
      <c r="F116">
        <v>0</v>
      </c>
      <c r="G116">
        <v>0</v>
      </c>
      <c r="H116">
        <v>63</v>
      </c>
      <c r="I116">
        <v>8182.247577582687</v>
      </c>
      <c r="J116">
        <v>0</v>
      </c>
      <c r="K116">
        <v>0</v>
      </c>
      <c r="L116">
        <v>0</v>
      </c>
      <c r="M116">
        <v>83.730521505376331</v>
      </c>
      <c r="N116">
        <v>0</v>
      </c>
      <c r="O116">
        <v>0</v>
      </c>
      <c r="P116">
        <v>1600</v>
      </c>
      <c r="Q116">
        <v>172.00000000000011</v>
      </c>
      <c r="R116">
        <v>1</v>
      </c>
      <c r="S116">
        <v>17303.200000000012</v>
      </c>
      <c r="T116">
        <v>235.00000000000011</v>
      </c>
      <c r="U116">
        <v>2</v>
      </c>
      <c r="V116">
        <v>26952.000000000011</v>
      </c>
      <c r="W116">
        <f t="shared" si="5"/>
        <v>27085.447577582698</v>
      </c>
      <c r="X116">
        <f t="shared" si="6"/>
        <v>28552.000000000011</v>
      </c>
      <c r="Y116">
        <f t="shared" si="7"/>
        <v>1466.5524224173132</v>
      </c>
    </row>
    <row r="117" spans="1:25" x14ac:dyDescent="0.4">
      <c r="A117" s="1" t="s">
        <v>26</v>
      </c>
      <c r="B117">
        <v>12</v>
      </c>
      <c r="C117">
        <v>151.0000000000002</v>
      </c>
      <c r="D117">
        <v>1</v>
      </c>
      <c r="E117">
        <v>0</v>
      </c>
      <c r="F117">
        <v>0</v>
      </c>
      <c r="G117">
        <v>0</v>
      </c>
      <c r="H117">
        <v>18</v>
      </c>
      <c r="I117">
        <v>1758.9599378842811</v>
      </c>
      <c r="J117">
        <v>0</v>
      </c>
      <c r="K117">
        <v>0</v>
      </c>
      <c r="L117">
        <v>0</v>
      </c>
      <c r="M117">
        <v>83.730521505376331</v>
      </c>
      <c r="N117">
        <v>0</v>
      </c>
      <c r="O117">
        <v>0</v>
      </c>
      <c r="P117">
        <v>910</v>
      </c>
      <c r="Q117">
        <v>133.0000000000002</v>
      </c>
      <c r="R117">
        <v>1</v>
      </c>
      <c r="S117">
        <v>13379.800000000019</v>
      </c>
      <c r="T117">
        <v>151.0000000000002</v>
      </c>
      <c r="U117">
        <v>1</v>
      </c>
      <c r="V117">
        <v>15190.60000000002</v>
      </c>
      <c r="W117">
        <f t="shared" si="5"/>
        <v>16048.759937884301</v>
      </c>
      <c r="X117">
        <f t="shared" si="6"/>
        <v>16100.60000000002</v>
      </c>
      <c r="Y117">
        <f t="shared" si="7"/>
        <v>51.840062115719775</v>
      </c>
    </row>
    <row r="118" spans="1:25" x14ac:dyDescent="0.4">
      <c r="A118" s="1" t="s">
        <v>27</v>
      </c>
      <c r="B118">
        <v>12</v>
      </c>
      <c r="C118">
        <v>136.5118513043073</v>
      </c>
      <c r="D118">
        <v>1</v>
      </c>
      <c r="E118">
        <v>66.883663216511351</v>
      </c>
      <c r="F118">
        <v>-46</v>
      </c>
      <c r="G118">
        <v>0</v>
      </c>
      <c r="H118">
        <v>0</v>
      </c>
      <c r="I118">
        <v>0</v>
      </c>
      <c r="J118">
        <v>-37</v>
      </c>
      <c r="K118">
        <v>-5128.80092926818</v>
      </c>
      <c r="L118">
        <v>29.883663216511358</v>
      </c>
      <c r="M118">
        <v>83.730521505376331</v>
      </c>
      <c r="N118">
        <v>0</v>
      </c>
      <c r="O118">
        <v>-2523.8013930259572</v>
      </c>
      <c r="P118">
        <v>910</v>
      </c>
      <c r="Q118">
        <v>136.5118513043073</v>
      </c>
      <c r="R118">
        <v>1</v>
      </c>
      <c r="S118">
        <v>13733.09224121331</v>
      </c>
      <c r="T118">
        <v>69.62818808779592</v>
      </c>
      <c r="U118">
        <v>1</v>
      </c>
      <c r="V118">
        <v>7004.5957216322686</v>
      </c>
      <c r="W118">
        <f t="shared" si="5"/>
        <v>6990.4899189191729</v>
      </c>
      <c r="X118">
        <f t="shared" si="6"/>
        <v>7914.5957216322686</v>
      </c>
      <c r="Y118">
        <f t="shared" si="7"/>
        <v>924.10580271309573</v>
      </c>
    </row>
    <row r="119" spans="1:25" x14ac:dyDescent="0.4">
      <c r="A119" s="1" t="s">
        <v>28</v>
      </c>
      <c r="B119">
        <v>12</v>
      </c>
      <c r="C119">
        <v>118.76275420117901</v>
      </c>
      <c r="D119">
        <v>1</v>
      </c>
      <c r="E119">
        <v>247.38244072151971</v>
      </c>
      <c r="F119">
        <v>-215</v>
      </c>
      <c r="G119">
        <v>128.61968652034071</v>
      </c>
      <c r="H119">
        <v>0</v>
      </c>
      <c r="I119">
        <v>0</v>
      </c>
      <c r="J119">
        <v>-184</v>
      </c>
      <c r="K119">
        <v>-27447.517177564911</v>
      </c>
      <c r="L119">
        <v>63.382440721519743</v>
      </c>
      <c r="M119">
        <v>83.730521505376331</v>
      </c>
      <c r="N119">
        <v>-10769.393428206149</v>
      </c>
      <c r="O119">
        <v>-5341.9474029832509</v>
      </c>
      <c r="P119">
        <v>910</v>
      </c>
      <c r="Q119">
        <v>118.76275420117901</v>
      </c>
      <c r="R119">
        <v>1</v>
      </c>
      <c r="S119">
        <v>11947.533072638609</v>
      </c>
      <c r="T119">
        <v>0</v>
      </c>
      <c r="U119">
        <v>1</v>
      </c>
      <c r="V119">
        <v>0</v>
      </c>
      <c r="W119">
        <f t="shared" si="5"/>
        <v>-19931.931507909554</v>
      </c>
      <c r="X119">
        <f t="shared" si="6"/>
        <v>-9859.3934282061491</v>
      </c>
      <c r="Y119">
        <f t="shared" si="7"/>
        <v>10072.538079703405</v>
      </c>
    </row>
    <row r="120" spans="1:25" x14ac:dyDescent="0.4">
      <c r="A120" s="1" t="s">
        <v>29</v>
      </c>
      <c r="B120">
        <v>12</v>
      </c>
      <c r="C120">
        <v>495.00000000000028</v>
      </c>
      <c r="D120">
        <v>3</v>
      </c>
      <c r="E120">
        <v>0</v>
      </c>
      <c r="F120">
        <v>0</v>
      </c>
      <c r="G120">
        <v>0</v>
      </c>
      <c r="H120">
        <v>235</v>
      </c>
      <c r="I120">
        <v>35695.14564486278</v>
      </c>
      <c r="J120">
        <v>0</v>
      </c>
      <c r="K120">
        <v>0</v>
      </c>
      <c r="L120">
        <v>0</v>
      </c>
      <c r="M120">
        <v>83.730521505376331</v>
      </c>
      <c r="N120">
        <v>0</v>
      </c>
      <c r="O120">
        <v>0</v>
      </c>
      <c r="P120">
        <v>7300</v>
      </c>
      <c r="Q120">
        <v>260.00000000000028</v>
      </c>
      <c r="R120">
        <v>2</v>
      </c>
      <c r="S120">
        <v>31832.000000000051</v>
      </c>
      <c r="T120">
        <v>495.00000000000028</v>
      </c>
      <c r="U120">
        <v>3</v>
      </c>
      <c r="V120">
        <v>86510.500000000087</v>
      </c>
      <c r="W120">
        <f t="shared" si="5"/>
        <v>74827.145644862831</v>
      </c>
      <c r="X120">
        <f t="shared" si="6"/>
        <v>93810.500000000087</v>
      </c>
      <c r="Y120">
        <f t="shared" si="7"/>
        <v>18983.354355137257</v>
      </c>
    </row>
    <row r="121" spans="1:25" x14ac:dyDescent="0.4">
      <c r="A121" s="1" t="s">
        <v>30</v>
      </c>
      <c r="B121">
        <v>12</v>
      </c>
      <c r="C121">
        <v>34.714158748486952</v>
      </c>
      <c r="D121">
        <v>1</v>
      </c>
      <c r="E121">
        <v>207.0859706606914</v>
      </c>
      <c r="F121">
        <v>-174</v>
      </c>
      <c r="G121">
        <v>172.37181191220441</v>
      </c>
      <c r="H121">
        <v>0</v>
      </c>
      <c r="I121">
        <v>0</v>
      </c>
      <c r="J121">
        <v>-145</v>
      </c>
      <c r="K121">
        <v>-21988.168025325129</v>
      </c>
      <c r="L121">
        <v>62.085970660691324</v>
      </c>
      <c r="M121">
        <v>83.730521505376331</v>
      </c>
      <c r="N121">
        <v>-14432.781704235509</v>
      </c>
      <c r="O121">
        <v>-5240.3763334832138</v>
      </c>
      <c r="P121">
        <v>910</v>
      </c>
      <c r="Q121">
        <v>34.714158748486952</v>
      </c>
      <c r="R121">
        <v>1</v>
      </c>
      <c r="S121">
        <v>3492.2443700977869</v>
      </c>
      <c r="T121">
        <v>0</v>
      </c>
      <c r="U121">
        <v>1</v>
      </c>
      <c r="V121">
        <v>0</v>
      </c>
      <c r="W121">
        <f t="shared" si="5"/>
        <v>-22826.299988710558</v>
      </c>
      <c r="X121">
        <f t="shared" si="6"/>
        <v>-13522.781704235509</v>
      </c>
      <c r="Y121">
        <f t="shared" si="7"/>
        <v>9303.5182844750489</v>
      </c>
    </row>
  </sheetData>
  <autoFilter ref="A1:AA121" xr:uid="{00000000-0001-0000-0000-000000000000}"/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6AE23-8E1C-4C4E-A1E7-6359AA7E1734}">
  <dimension ref="A1:G2"/>
  <sheetViews>
    <sheetView workbookViewId="0">
      <selection activeCell="A23" sqref="A23"/>
    </sheetView>
  </sheetViews>
  <sheetFormatPr defaultRowHeight="17.399999999999999" x14ac:dyDescent="0.4"/>
  <cols>
    <col min="1" max="1" width="12.296875" bestFit="1" customWidth="1"/>
  </cols>
  <sheetData>
    <row r="1" spans="1:7" x14ac:dyDescent="0.4">
      <c r="A1" t="s">
        <v>34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</row>
    <row r="2" spans="1:7" x14ac:dyDescent="0.4">
      <c r="A2">
        <f>SUM(Sheet1!K2:K1000)+SUM(Sheet1!I2:I1000)</f>
        <v>-11577.572579422966</v>
      </c>
      <c r="B2">
        <f>SUM(Sheet1!P2:P1000)+SUM(Sheet1!V2:V1000) + SUM(Sheet1!N2:N1000)</f>
        <v>3089075.256258138</v>
      </c>
      <c r="C2">
        <f>SUM(Sheet1!P2:P1000) + SUM(Sheet1!S2:S1000) + SUM(Sheet1!O2:O1000) + A2</f>
        <v>2457329.785167628</v>
      </c>
      <c r="D2">
        <f>-B2+C2</f>
        <v>-631745.47109051002</v>
      </c>
      <c r="E2">
        <f>SUM(Sheet1!Y2:Y1000)+D2</f>
        <v>0</v>
      </c>
      <c r="F2">
        <f>SUMIF(Sheet1!$E2:$E1000, "&gt;0", Sheet1!$Y2:$Y1000)</f>
        <v>272141.23931329278</v>
      </c>
      <c r="G2">
        <f>SUMIF(Sheet1!$E2:$E1000, "=0", Sheet1!$Y2:$Y1000)</f>
        <v>359604.23177721706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utility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2023-06-03T10:18:16Z</dcterms:created>
  <dcterms:modified xsi:type="dcterms:W3CDTF">2023-08-07T14:34:11Z</dcterms:modified>
</cp:coreProperties>
</file>