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917F019-423F-422B-9D78-2E5E5A344AB1}" xr6:coauthVersionLast="47" xr6:coauthVersionMax="47" xr10:uidLastSave="{00000000-0000-0000-0000-000000000000}"/>
  <bookViews>
    <workbookView xWindow="10164" yWindow="2880" windowWidth="8292" windowHeight="8916" activeTab="2" xr2:uid="{00000000-000D-0000-FFFF-FFFF00000000}"/>
  </bookViews>
  <sheets>
    <sheet name="US" sheetId="6" r:id="rId1"/>
    <sheet name="US_cal" sheetId="9" r:id="rId2"/>
    <sheet name="KR" sheetId="1" r:id="rId3"/>
    <sheet name="Sheet1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8" l="1"/>
  <c r="A10" i="8"/>
  <c r="A9" i="8"/>
  <c r="A5" i="8"/>
  <c r="W3" i="9"/>
  <c r="V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" i="9"/>
  <c r="O3" i="9"/>
  <c r="N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" i="9"/>
  <c r="G3" i="9"/>
  <c r="F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3" i="9"/>
</calcChain>
</file>

<file path=xl/sharedStrings.xml><?xml version="1.0" encoding="utf-8"?>
<sst xmlns="http://schemas.openxmlformats.org/spreadsheetml/2006/main" count="128" uniqueCount="86">
  <si>
    <t>type</t>
    <phoneticPr fontId="1" type="noConversion"/>
  </si>
  <si>
    <t>offshore</t>
    <phoneticPr fontId="1" type="noConversion"/>
  </si>
  <si>
    <t>onshore</t>
    <phoneticPr fontId="1" type="noConversion"/>
  </si>
  <si>
    <t>pv0</t>
    <phoneticPr fontId="1" type="noConversion"/>
  </si>
  <si>
    <t>rate</t>
    <phoneticPr fontId="1" type="noConversion"/>
  </si>
  <si>
    <t>pv1</t>
    <phoneticPr fontId="1" type="noConversion"/>
  </si>
  <si>
    <t>onshore0</t>
    <phoneticPr fontId="1" type="noConversion"/>
  </si>
  <si>
    <t>onshore1</t>
    <phoneticPr fontId="1" type="noConversion"/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</si>
  <si>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</si>
  <si>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</si>
  <si>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</si>
  <si>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</si>
  <si>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</si>
  <si>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</si>
  <si>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</si>
  <si>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</si>
  <si>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</si>
  <si>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</si>
  <si>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</si>
  <si>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</si>
  <si>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</si>
  <si>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</si>
  <si>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</si>
  <si>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</si>
  <si>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</si>
  <si>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</si>
  <si>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</si>
  <si>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</si>
  <si>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</si>
  <si>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</si>
  <si>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</si>
  <si>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</si>
  <si>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</si>
  <si>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</si>
  <si>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</si>
  <si>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</si>
  <si>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</si>
  <si>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</si>
  <si>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</si>
  <si>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</si>
  <si>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</si>
  <si>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</si>
  <si>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</si>
  <si>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</si>
  <si>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</si>
  <si>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</si>
  <si>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</si>
  <si>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</si>
  <si>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</si>
  <si>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</si>
  <si>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min</t>
    <phoneticPr fontId="1" type="noConversion"/>
  </si>
  <si>
    <t>max</t>
    <phoneticPr fontId="1" type="noConversion"/>
  </si>
  <si>
    <t>pv1</t>
    <phoneticPr fontId="1" type="noConversion"/>
  </si>
  <si>
    <t>pv_utility</t>
    <phoneticPr fontId="1" type="noConversion"/>
  </si>
  <si>
    <t>Utility PV - Class 10 - Advanced</t>
  </si>
  <si>
    <t>Utility PV - Class 10 - Moderate</t>
  </si>
  <si>
    <t>Utility PV - Class 10 - Conservative</t>
  </si>
  <si>
    <t>Utility PV - Class 9 - Advanced</t>
  </si>
  <si>
    <t>Utility PV - Class 9 - Moderate</t>
  </si>
  <si>
    <t>Utility PV - Class 9 - Conservative</t>
  </si>
  <si>
    <t>Utility PV - Class 8 - Advanced</t>
  </si>
  <si>
    <t>Utility PV - Class 8 - Moderate</t>
  </si>
  <si>
    <t>Utility PV - Class 8 - Conservative</t>
  </si>
  <si>
    <t>Utility PV - Class 7 - Advanced</t>
  </si>
  <si>
    <t>Utility PV - Class 7 - Moderate</t>
  </si>
  <si>
    <t>Utility PV - Class 7 - Conservative</t>
  </si>
  <si>
    <t>Utility PV - Class 6 - Advanced</t>
  </si>
  <si>
    <t>Utility PV - Class 6 - Moderate</t>
  </si>
  <si>
    <t>Utility PV - Class 6 - Conservative</t>
  </si>
  <si>
    <t>Utility PV - Class 5 - Advanced</t>
  </si>
  <si>
    <t>Utility PV - Class 5 - Moderate</t>
  </si>
  <si>
    <t>Utility PV - Class 5 - Conservative</t>
  </si>
  <si>
    <t>Utility PV - Class 4 - Advanced</t>
  </si>
  <si>
    <t>Utility PV - Class 4 - Moderate</t>
  </si>
  <si>
    <t>Utility PV - Class 4 - Conservative</t>
  </si>
  <si>
    <t>Utility PV - Class 3 - Advanced</t>
  </si>
  <si>
    <t>Utility PV - Class 3 - Moderate</t>
  </si>
  <si>
    <t>Utility PV - Class 3 - Conservative</t>
  </si>
  <si>
    <t>Utility PV - Class 2 - Advanced</t>
  </si>
  <si>
    <t>Utility PV - Class 2 - Moderate</t>
  </si>
  <si>
    <t>Utility PV - Class 2 - Conservative</t>
  </si>
  <si>
    <t>Utility PV - Class 1 - Advanced</t>
  </si>
  <si>
    <t>Utility PV - Class 1 - Moderate</t>
  </si>
  <si>
    <t>Utility PV - Class 1 - Conservative</t>
  </si>
  <si>
    <t>한국: 이근대,김기환 2020, 태양광: 감소율 최소 최대, 육상풍력: 감소율 최소 최대</t>
    <phoneticPr fontId="1" type="noConversion"/>
  </si>
  <si>
    <r>
      <t>Vimmerstedt, Laura, Akar, Sertac, Beiter, Philipp, Cole, Wesley, Feldman, David, Kurup, Parthiv, Turchi, Craig, Oladosu, Gbadebo, Rhodes, Greg, Augustine, Chad, Murphy, Caitlin, Schleifer, Anna, Cohen, Stuart, Hoffmann, Jeffrey, Schwabe, Paul, Bolinger, Mark, Mirletz, Brian, Bannister, Mike, Stright, Dana, &amp; Jenkins, Jeremy. </t>
    </r>
    <r>
      <rPr>
        <i/>
        <sz val="10"/>
        <color rgb="FF000000"/>
        <rFont val="Consolas"/>
        <family val="3"/>
      </rPr>
      <t>2021 Annual Technology Baseline (ATB) Cost and Performance Data for Electricity Generation Technologies</t>
    </r>
    <r>
      <rPr>
        <sz val="10"/>
        <color rgb="FF000000"/>
        <rFont val="Consolas"/>
        <family val="3"/>
      </rPr>
      <t>. United States. https://dx.doi.org/10.25984/1807473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</si>
</sst>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₩&quot;* #,##0.00_-;\-&quot;₩&quot;* #,##0.00_-;_-&quot;₩&quot;* &quot;-&quot;??_-;_-@_-"/>
    <numFmt numFmtId="176" formatCode="&quot;$&quot;#,##0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rgb="FF000000"/>
      <name val="Consolas"/>
      <family val="3"/>
    </font>
    <font>
      <i/>
      <sz val="10"/>
      <color rgb="FF000000"/>
      <name val="Consolas"/>
      <family val="3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rgb="FFD9D9D9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D9D9D9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top"/>
    </xf>
    <xf numFmtId="0" fontId="5" fillId="0" borderId="1" xfId="0" applyFont="1" applyBorder="1"/>
    <xf numFmtId="0" fontId="5" fillId="0" borderId="0" xfId="0" applyFont="1"/>
    <xf numFmtId="0" fontId="5" fillId="0" borderId="2" xfId="0" applyFont="1" applyBorder="1"/>
    <xf numFmtId="176" fontId="6" fillId="2" borderId="3" xfId="0" applyNumberFormat="1" applyFont="1" applyFill="1" applyBorder="1"/>
    <xf numFmtId="176" fontId="6" fillId="2" borderId="4" xfId="0" applyNumberFormat="1" applyFont="1" applyFill="1" applyBorder="1"/>
    <xf numFmtId="176" fontId="6" fillId="2" borderId="5" xfId="0" applyNumberFormat="1" applyFont="1" applyFill="1" applyBorder="1"/>
    <xf numFmtId="176" fontId="6" fillId="2" borderId="6" xfId="0" applyNumberFormat="1" applyFont="1" applyFill="1" applyBorder="1"/>
    <xf numFmtId="176" fontId="6" fillId="2" borderId="7" xfId="0" applyNumberFormat="1" applyFont="1" applyFill="1" applyBorder="1"/>
    <xf numFmtId="176" fontId="6" fillId="2" borderId="6" xfId="1" applyNumberFormat="1" applyFont="1" applyFill="1" applyBorder="1" applyAlignment="1"/>
    <xf numFmtId="176" fontId="6" fillId="2" borderId="4" xfId="1" applyNumberFormat="1" applyFont="1" applyFill="1" applyBorder="1" applyAlignment="1"/>
    <xf numFmtId="176" fontId="6" fillId="2" borderId="5" xfId="1" applyNumberFormat="1" applyFont="1" applyFill="1" applyBorder="1" applyAlignment="1"/>
  </cellXfs>
  <cellStyles count="2">
    <cellStyle name="통화" xfId="1" builtinId="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2713-1AA7-48BD-A91E-A1EA0647E01F}">
  <dimension ref="A1:B5"/>
  <sheetViews>
    <sheetView workbookViewId="0">
      <selection activeCell="E7" sqref="D1:E7"/>
    </sheetView>
  </sheetViews>
  <sheetFormatPr defaultRowHeight="17.399999999999999" x14ac:dyDescent="0.4"/>
  <sheetData>
    <row r="1" spans="1:2" x14ac:dyDescent="0.4">
      <c r="A1" t="s">
        <v>0</v>
      </c>
      <c r="B1" t="s">
        <v>4</v>
      </c>
    </row>
    <row r="2" spans="1:2" x14ac:dyDescent="0.4">
      <c r="A2" t="s">
        <v>3</v>
      </c>
      <c r="B2">
        <v>0.46532052617005282</v>
      </c>
    </row>
    <row r="3" spans="1:2" x14ac:dyDescent="0.4">
      <c r="A3" t="s">
        <v>52</v>
      </c>
      <c r="B3">
        <v>0.88034344443582946</v>
      </c>
    </row>
    <row r="4" spans="1:2" x14ac:dyDescent="0.4">
      <c r="A4" t="s">
        <v>6</v>
      </c>
      <c r="B4">
        <v>0.54727982039004408</v>
      </c>
    </row>
    <row r="5" spans="1:2" x14ac:dyDescent="0.4">
      <c r="A5" t="s">
        <v>7</v>
      </c>
      <c r="B5">
        <v>0.82986297621163729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07BF-65FE-44AB-8341-102B849E550E}">
  <dimension ref="A1:W45"/>
  <sheetViews>
    <sheetView topLeftCell="B1" workbookViewId="0">
      <selection activeCell="O3" sqref="O3"/>
    </sheetView>
  </sheetViews>
  <sheetFormatPr defaultRowHeight="17.399999999999999" x14ac:dyDescent="0.4"/>
  <cols>
    <col min="1" max="1" width="20.59765625" bestFit="1" customWidth="1"/>
    <col min="9" max="9" width="20.59765625" bestFit="1" customWidth="1"/>
    <col min="17" max="17" width="30.3984375" bestFit="1" customWidth="1"/>
  </cols>
  <sheetData>
    <row r="1" spans="1:23" x14ac:dyDescent="0.4">
      <c r="A1" t="s">
        <v>1</v>
      </c>
      <c r="I1" t="s">
        <v>2</v>
      </c>
      <c r="Q1" t="s">
        <v>53</v>
      </c>
    </row>
    <row r="2" spans="1:23" ht="18" thickBot="1" x14ac:dyDescent="0.45">
      <c r="B2" s="2">
        <v>2021</v>
      </c>
      <c r="C2" s="2">
        <v>2030</v>
      </c>
      <c r="D2" s="2" t="s">
        <v>4</v>
      </c>
      <c r="E2" s="2"/>
      <c r="F2" s="2" t="s">
        <v>50</v>
      </c>
      <c r="G2" s="2" t="s">
        <v>51</v>
      </c>
      <c r="H2" s="2"/>
      <c r="I2" s="2"/>
      <c r="J2" s="2">
        <v>2021</v>
      </c>
      <c r="K2" s="2">
        <v>2030</v>
      </c>
      <c r="L2" t="s">
        <v>4</v>
      </c>
      <c r="N2" s="2" t="s">
        <v>50</v>
      </c>
      <c r="O2" s="2" t="s">
        <v>51</v>
      </c>
      <c r="R2" s="2">
        <v>2021</v>
      </c>
      <c r="S2" s="2">
        <v>2030</v>
      </c>
      <c r="T2" t="s">
        <v>4</v>
      </c>
      <c r="V2" s="2" t="s">
        <v>50</v>
      </c>
      <c r="W2" s="2" t="s">
        <v>51</v>
      </c>
    </row>
    <row r="3" spans="1:23" ht="18.600000000000001" thickTop="1" thickBot="1" x14ac:dyDescent="0.45">
      <c r="A3" s="3" t="s">
        <v>8</v>
      </c>
      <c r="B3" s="6">
        <v>61.702815863142689</v>
      </c>
      <c r="C3" s="6">
        <v>41.573086803086234</v>
      </c>
      <c r="D3">
        <f>C3/B3</f>
        <v>0.6737632022385438</v>
      </c>
      <c r="F3">
        <f>MIN(D3:D44)</f>
        <v>0.67074530881431071</v>
      </c>
      <c r="G3">
        <f>MAX(D3:D44)</f>
        <v>0.84335837772424038</v>
      </c>
      <c r="I3" s="3" t="s">
        <v>8</v>
      </c>
      <c r="J3" s="9">
        <v>23.431544117346203</v>
      </c>
      <c r="K3" s="9">
        <v>13.808855488124026</v>
      </c>
      <c r="L3">
        <f>K3/J3</f>
        <v>0.58932759270872936</v>
      </c>
      <c r="N3">
        <f>MIN(L3:L32)</f>
        <v>0.54727982039004408</v>
      </c>
      <c r="O3">
        <f>MAX(L3:L32)</f>
        <v>0.82986297621163729</v>
      </c>
      <c r="Q3" s="3" t="s">
        <v>54</v>
      </c>
      <c r="R3" s="11">
        <v>46.01146647008165</v>
      </c>
      <c r="S3" s="11">
        <v>21.410079787714146</v>
      </c>
      <c r="T3">
        <f>S3/R3</f>
        <v>0.46532052617005304</v>
      </c>
      <c r="V3">
        <f>MIN(T3:T32)</f>
        <v>0.46532052617005282</v>
      </c>
      <c r="W3">
        <f>MAX(T3:T32)</f>
        <v>0.88034344443582946</v>
      </c>
    </row>
    <row r="4" spans="1:23" ht="18.600000000000001" thickTop="1" thickBot="1" x14ac:dyDescent="0.45">
      <c r="A4" s="4" t="s">
        <v>9</v>
      </c>
      <c r="B4" s="7">
        <v>65.945453506276891</v>
      </c>
      <c r="C4" s="7">
        <v>47.432369912104775</v>
      </c>
      <c r="D4">
        <f t="shared" ref="D4:D44" si="0">C4/B4</f>
        <v>0.71926671802461739</v>
      </c>
      <c r="I4" s="4" t="s">
        <v>9</v>
      </c>
      <c r="J4" s="7">
        <v>24.338676723225152</v>
      </c>
      <c r="K4" s="7">
        <v>18.024372035716691</v>
      </c>
      <c r="L4">
        <f t="shared" ref="L4:L32" si="1">K4/J4</f>
        <v>0.74056499622746363</v>
      </c>
      <c r="Q4" s="4" t="s">
        <v>55</v>
      </c>
      <c r="R4" s="11">
        <v>47.140042484789674</v>
      </c>
      <c r="S4" s="11">
        <v>27.09570517367812</v>
      </c>
      <c r="T4">
        <f t="shared" ref="T4:T32" si="2">S4/R4</f>
        <v>0.57479170033461235</v>
      </c>
    </row>
    <row r="5" spans="1:23" ht="18.600000000000001" thickTop="1" thickBot="1" x14ac:dyDescent="0.45">
      <c r="A5" s="5" t="s">
        <v>10</v>
      </c>
      <c r="B5" s="8">
        <v>74.768083507960583</v>
      </c>
      <c r="C5" s="8">
        <v>61.697686961014917</v>
      </c>
      <c r="D5">
        <f t="shared" si="0"/>
        <v>0.82518748731129299</v>
      </c>
      <c r="I5" s="5" t="s">
        <v>10</v>
      </c>
      <c r="J5" s="10">
        <v>24.900724713248202</v>
      </c>
      <c r="K5" s="10">
        <v>20.664189520362822</v>
      </c>
      <c r="L5">
        <f t="shared" si="1"/>
        <v>0.82986297621163729</v>
      </c>
      <c r="Q5" s="5" t="s">
        <v>56</v>
      </c>
      <c r="R5" s="11">
        <v>49.486119338883029</v>
      </c>
      <c r="S5" s="11">
        <v>43.564780750554789</v>
      </c>
      <c r="T5">
        <f t="shared" si="2"/>
        <v>0.88034344443582924</v>
      </c>
    </row>
    <row r="6" spans="1:23" ht="18.600000000000001" thickTop="1" thickBot="1" x14ac:dyDescent="0.45">
      <c r="A6" s="3" t="s">
        <v>11</v>
      </c>
      <c r="B6" s="9">
        <v>64.303016620465726</v>
      </c>
      <c r="C6" s="9">
        <v>43.340266116367594</v>
      </c>
      <c r="D6">
        <f t="shared" si="0"/>
        <v>0.67400051186049159</v>
      </c>
      <c r="I6" s="3" t="s">
        <v>11</v>
      </c>
      <c r="J6" s="9">
        <v>25.629288278021932</v>
      </c>
      <c r="K6" s="9">
        <v>14.943495072855965</v>
      </c>
      <c r="L6">
        <f t="shared" si="1"/>
        <v>0.583063209198461</v>
      </c>
      <c r="Q6" s="3" t="s">
        <v>57</v>
      </c>
      <c r="R6" s="11">
        <v>42.26470507004624</v>
      </c>
      <c r="S6" s="11">
        <v>19.66663480161602</v>
      </c>
      <c r="T6">
        <f t="shared" si="2"/>
        <v>0.46532052617005293</v>
      </c>
    </row>
    <row r="7" spans="1:23" ht="18.600000000000001" thickTop="1" thickBot="1" x14ac:dyDescent="0.45">
      <c r="A7" s="4" t="s">
        <v>12</v>
      </c>
      <c r="B7" s="7">
        <v>68.723977230367794</v>
      </c>
      <c r="C7" s="7">
        <v>49.445864494718421</v>
      </c>
      <c r="D7">
        <f t="shared" si="0"/>
        <v>0.71948490886917482</v>
      </c>
      <c r="I7" s="4" t="s">
        <v>12</v>
      </c>
      <c r="J7" s="7">
        <v>26.652090861339019</v>
      </c>
      <c r="K7" s="7">
        <v>19.610201756766187</v>
      </c>
      <c r="L7">
        <f t="shared" si="1"/>
        <v>0.73578474044647457</v>
      </c>
      <c r="Q7" s="4" t="s">
        <v>58</v>
      </c>
      <c r="R7" s="11">
        <v>43.301379970242657</v>
      </c>
      <c r="S7" s="11">
        <v>24.889273819930903</v>
      </c>
      <c r="T7">
        <f t="shared" si="2"/>
        <v>0.57479170033461235</v>
      </c>
    </row>
    <row r="8" spans="1:23" ht="18.600000000000001" thickTop="1" thickBot="1" x14ac:dyDescent="0.45">
      <c r="A8" s="5" t="s">
        <v>13</v>
      </c>
      <c r="B8" s="8">
        <v>77.916920176770375</v>
      </c>
      <c r="C8" s="8">
        <v>64.308077783859972</v>
      </c>
      <c r="D8">
        <f t="shared" si="0"/>
        <v>0.82534162846739867</v>
      </c>
      <c r="I8" s="5" t="s">
        <v>13</v>
      </c>
      <c r="J8" s="10">
        <v>27.282316187243357</v>
      </c>
      <c r="K8" s="10">
        <v>22.538537508447313</v>
      </c>
      <c r="L8">
        <f t="shared" si="1"/>
        <v>0.82612258261950144</v>
      </c>
      <c r="Q8" s="5" t="s">
        <v>59</v>
      </c>
      <c r="R8" s="11">
        <v>45.456413354679391</v>
      </c>
      <c r="S8" s="11">
        <v>40.017255504357287</v>
      </c>
      <c r="T8">
        <f t="shared" si="2"/>
        <v>0.88034344443582935</v>
      </c>
    </row>
    <row r="9" spans="1:23" ht="18.600000000000001" thickTop="1" thickBot="1" x14ac:dyDescent="0.45">
      <c r="A9" s="3" t="s">
        <v>14</v>
      </c>
      <c r="B9" s="9">
        <v>65.825743429113444</v>
      </c>
      <c r="C9" s="9">
        <v>44.33144814697966</v>
      </c>
      <c r="D9">
        <f t="shared" si="0"/>
        <v>0.67346672954357734</v>
      </c>
      <c r="I9" s="3" t="s">
        <v>14</v>
      </c>
      <c r="J9" s="9">
        <v>26.409640297166234</v>
      </c>
      <c r="K9" s="9">
        <v>15.349772185108028</v>
      </c>
      <c r="L9">
        <f t="shared" si="1"/>
        <v>0.58121852521993889</v>
      </c>
      <c r="Q9" s="3" t="s">
        <v>60</v>
      </c>
      <c r="R9" s="11">
        <v>40.201724519626929</v>
      </c>
      <c r="S9" s="11">
        <v>18.706687606416327</v>
      </c>
      <c r="T9">
        <f t="shared" si="2"/>
        <v>0.46532052617005309</v>
      </c>
    </row>
    <row r="10" spans="1:23" ht="18.600000000000001" thickTop="1" thickBot="1" x14ac:dyDescent="0.45">
      <c r="A10" s="4" t="s">
        <v>15</v>
      </c>
      <c r="B10" s="7">
        <v>70.352464814795695</v>
      </c>
      <c r="C10" s="7">
        <v>50.583009564149798</v>
      </c>
      <c r="D10">
        <f t="shared" si="0"/>
        <v>0.71899413470886353</v>
      </c>
      <c r="I10" s="4" t="s">
        <v>15</v>
      </c>
      <c r="J10" s="7">
        <v>27.471308875004684</v>
      </c>
      <c r="K10" s="7">
        <v>20.168890969249482</v>
      </c>
      <c r="L10">
        <f t="shared" si="1"/>
        <v>0.7341801972748575</v>
      </c>
      <c r="Q10" s="4" t="s">
        <v>61</v>
      </c>
      <c r="R10" s="11">
        <v>41.187798329559776</v>
      </c>
      <c r="S10" s="11">
        <v>23.674404634886766</v>
      </c>
      <c r="T10">
        <f t="shared" si="2"/>
        <v>0.57479170033461224</v>
      </c>
    </row>
    <row r="11" spans="1:23" ht="18.600000000000001" thickTop="1" thickBot="1" x14ac:dyDescent="0.45">
      <c r="A11" s="5" t="s">
        <v>16</v>
      </c>
      <c r="B11" s="8">
        <v>79.76650661411071</v>
      </c>
      <c r="C11" s="8">
        <v>65.806963413722528</v>
      </c>
      <c r="D11">
        <f t="shared" si="0"/>
        <v>0.82499492841123445</v>
      </c>
      <c r="I11" s="5" t="s">
        <v>16</v>
      </c>
      <c r="J11" s="10">
        <v>28.126035167647125</v>
      </c>
      <c r="K11" s="10">
        <v>23.200037817445459</v>
      </c>
      <c r="L11">
        <f t="shared" si="1"/>
        <v>0.82485987374900416</v>
      </c>
      <c r="Q11" s="5" t="s">
        <v>62</v>
      </c>
      <c r="R11" s="11">
        <v>43.23764247985352</v>
      </c>
      <c r="S11" s="11">
        <v>38.063975109999177</v>
      </c>
      <c r="T11">
        <f t="shared" si="2"/>
        <v>0.88034344443582924</v>
      </c>
    </row>
    <row r="12" spans="1:23" ht="18.600000000000001" thickTop="1" thickBot="1" x14ac:dyDescent="0.45">
      <c r="A12" s="3" t="s">
        <v>17</v>
      </c>
      <c r="B12" s="9">
        <v>67.929029006863956</v>
      </c>
      <c r="C12" s="9">
        <v>45.70003973599745</v>
      </c>
      <c r="D12">
        <f t="shared" si="0"/>
        <v>0.67276156312170521</v>
      </c>
      <c r="I12" s="3" t="s">
        <v>17</v>
      </c>
      <c r="J12" s="9">
        <v>27.22228931547798</v>
      </c>
      <c r="K12" s="9">
        <v>15.781390519156565</v>
      </c>
      <c r="L12">
        <f t="shared" si="1"/>
        <v>0.5797231208685899</v>
      </c>
      <c r="Q12" s="3" t="s">
        <v>63</v>
      </c>
      <c r="R12" s="11">
        <v>38.296798105479375</v>
      </c>
      <c r="S12" s="11">
        <v>17.820286245069944</v>
      </c>
      <c r="T12">
        <f t="shared" si="2"/>
        <v>0.46532052617005282</v>
      </c>
    </row>
    <row r="13" spans="1:23" ht="18.600000000000001" thickTop="1" thickBot="1" x14ac:dyDescent="0.45">
      <c r="A13" s="4" t="s">
        <v>18</v>
      </c>
      <c r="B13" s="7">
        <v>72.601848753940033</v>
      </c>
      <c r="C13" s="7">
        <v>52.1532337182445</v>
      </c>
      <c r="D13">
        <f t="shared" si="0"/>
        <v>0.71834580817632687</v>
      </c>
      <c r="I13" s="4" t="s">
        <v>18</v>
      </c>
      <c r="J13" s="7">
        <v>28.326867109124159</v>
      </c>
      <c r="K13" s="7">
        <v>20.771375987025863</v>
      </c>
      <c r="L13">
        <f t="shared" si="1"/>
        <v>0.73327473550138367</v>
      </c>
      <c r="Q13" s="4" t="s">
        <v>64</v>
      </c>
      <c r="R13" s="11">
        <v>39.236147600242013</v>
      </c>
      <c r="S13" s="11">
        <v>22.552611993722927</v>
      </c>
      <c r="T13">
        <f t="shared" si="2"/>
        <v>0.57479170033461235</v>
      </c>
    </row>
    <row r="14" spans="1:23" ht="18.600000000000001" thickTop="1" thickBot="1" x14ac:dyDescent="0.45">
      <c r="A14" s="5" t="s">
        <v>19</v>
      </c>
      <c r="B14" s="8">
        <v>82.321333722931499</v>
      </c>
      <c r="C14" s="8">
        <v>67.876983182509775</v>
      </c>
      <c r="D14">
        <f t="shared" si="0"/>
        <v>0.82453697131490844</v>
      </c>
      <c r="I14" s="5" t="s">
        <v>19</v>
      </c>
      <c r="J14" s="10">
        <v>29.005020418759795</v>
      </c>
      <c r="K14" s="10">
        <v>23.904529657833482</v>
      </c>
      <c r="L14">
        <f t="shared" si="1"/>
        <v>0.82415145077341745</v>
      </c>
      <c r="Q14" s="5" t="s">
        <v>65</v>
      </c>
      <c r="R14" s="11">
        <v>41.188861532530467</v>
      </c>
      <c r="S14" s="11">
        <v>36.260344233938305</v>
      </c>
      <c r="T14">
        <f t="shared" si="2"/>
        <v>0.88034344443582935</v>
      </c>
    </row>
    <row r="15" spans="1:23" ht="18" thickTop="1" x14ac:dyDescent="0.4">
      <c r="A15" s="3" t="s">
        <v>20</v>
      </c>
      <c r="B15" s="9">
        <v>71.881986057618207</v>
      </c>
      <c r="C15" s="9">
        <v>48.322305373269074</v>
      </c>
      <c r="D15">
        <f t="shared" si="0"/>
        <v>0.67224499521389858</v>
      </c>
      <c r="I15" s="3" t="s">
        <v>20</v>
      </c>
      <c r="J15" s="9">
        <v>28.309864231460185</v>
      </c>
      <c r="K15" s="9">
        <v>16.360884057748066</v>
      </c>
      <c r="L15">
        <f t="shared" si="1"/>
        <v>0.57792167154113527</v>
      </c>
      <c r="Q15" s="3" t="s">
        <v>66</v>
      </c>
      <c r="R15" s="11">
        <v>36.447815603487427</v>
      </c>
      <c r="S15" s="11">
        <v>16.959916734363834</v>
      </c>
      <c r="T15">
        <f t="shared" si="2"/>
        <v>0.46532052617005287</v>
      </c>
    </row>
    <row r="16" spans="1:23" x14ac:dyDescent="0.4">
      <c r="A16" s="4" t="s">
        <v>21</v>
      </c>
      <c r="B16" s="7">
        <v>76.827859712670687</v>
      </c>
      <c r="C16" s="7">
        <v>55.152484391699915</v>
      </c>
      <c r="D16">
        <f t="shared" si="0"/>
        <v>0.71787089472445631</v>
      </c>
      <c r="I16" s="4" t="s">
        <v>21</v>
      </c>
      <c r="J16" s="7">
        <v>29.470743274153634</v>
      </c>
      <c r="K16" s="7">
        <v>21.575658482783417</v>
      </c>
      <c r="L16">
        <f t="shared" si="1"/>
        <v>0.73210432061636033</v>
      </c>
      <c r="Q16" s="4" t="s">
        <v>67</v>
      </c>
      <c r="R16" s="12">
        <v>37.341812983582756</v>
      </c>
      <c r="S16" s="12">
        <v>21.463764178410631</v>
      </c>
      <c r="T16">
        <f t="shared" si="2"/>
        <v>0.57479170033461224</v>
      </c>
    </row>
    <row r="17" spans="1:20" ht="18" thickBot="1" x14ac:dyDescent="0.45">
      <c r="A17" s="5" t="s">
        <v>22</v>
      </c>
      <c r="B17" s="8">
        <v>87.116544251779871</v>
      </c>
      <c r="C17" s="8">
        <v>71.801589850093009</v>
      </c>
      <c r="D17">
        <f t="shared" si="0"/>
        <v>0.82420153906215166</v>
      </c>
      <c r="I17" s="5" t="s">
        <v>22</v>
      </c>
      <c r="J17" s="10">
        <v>30.180342720320056</v>
      </c>
      <c r="K17" s="10">
        <v>24.845381209100726</v>
      </c>
      <c r="L17">
        <f t="shared" si="1"/>
        <v>0.82323058552852801</v>
      </c>
      <c r="Q17" s="5" t="s">
        <v>68</v>
      </c>
      <c r="R17" s="13">
        <v>39.200249219802387</v>
      </c>
      <c r="S17" s="13">
        <v>34.509682420903765</v>
      </c>
      <c r="T17">
        <f t="shared" si="2"/>
        <v>0.88034344443582935</v>
      </c>
    </row>
    <row r="18" spans="1:20" ht="18" thickTop="1" x14ac:dyDescent="0.4">
      <c r="A18" s="3" t="s">
        <v>23</v>
      </c>
      <c r="B18" s="9">
        <v>82.913218790221435</v>
      </c>
      <c r="C18" s="9">
        <v>55.723501055992983</v>
      </c>
      <c r="D18">
        <f t="shared" si="0"/>
        <v>0.67207017010133085</v>
      </c>
      <c r="I18" s="3" t="s">
        <v>23</v>
      </c>
      <c r="J18" s="9">
        <v>30.194498346959339</v>
      </c>
      <c r="K18" s="9">
        <v>17.36034263649686</v>
      </c>
      <c r="L18">
        <f t="shared" si="1"/>
        <v>0.57495052366866328</v>
      </c>
      <c r="Q18" s="3" t="s">
        <v>69</v>
      </c>
      <c r="R18" s="11">
        <v>35.121979526016396</v>
      </c>
      <c r="S18" s="11">
        <v>16.342977993179776</v>
      </c>
      <c r="T18">
        <f t="shared" si="2"/>
        <v>0.46532052617005293</v>
      </c>
    </row>
    <row r="19" spans="1:20" x14ac:dyDescent="0.4">
      <c r="A19" s="4" t="s">
        <v>24</v>
      </c>
      <c r="B19" s="7">
        <v>88.618543101847834</v>
      </c>
      <c r="C19" s="7">
        <v>63.602429647291878</v>
      </c>
      <c r="D19">
        <f t="shared" si="0"/>
        <v>0.71771017014119332</v>
      </c>
      <c r="I19" s="4" t="s">
        <v>24</v>
      </c>
      <c r="J19" s="7">
        <v>31.393734850648226</v>
      </c>
      <c r="K19" s="7">
        <v>22.743650995356585</v>
      </c>
      <c r="L19">
        <f t="shared" si="1"/>
        <v>0.72446464568668445</v>
      </c>
      <c r="Q19" s="4" t="s">
        <v>70</v>
      </c>
      <c r="R19" s="12">
        <v>35.983456603863992</v>
      </c>
      <c r="S19" s="12">
        <v>20.682992205251715</v>
      </c>
      <c r="T19">
        <f t="shared" si="2"/>
        <v>0.57479170033461224</v>
      </c>
    </row>
    <row r="20" spans="1:20" ht="18" thickBot="1" x14ac:dyDescent="0.45">
      <c r="A20" s="5" t="s">
        <v>25</v>
      </c>
      <c r="B20" s="8">
        <v>100.48756601194886</v>
      </c>
      <c r="C20" s="8">
        <v>82.810599812161428</v>
      </c>
      <c r="D20">
        <f t="shared" si="0"/>
        <v>0.82408802500315825</v>
      </c>
      <c r="I20" s="5" t="s">
        <v>25</v>
      </c>
      <c r="J20" s="10">
        <v>32.216786522642757</v>
      </c>
      <c r="K20" s="10">
        <v>26.465160004018536</v>
      </c>
      <c r="L20">
        <f t="shared" si="1"/>
        <v>0.82147112920210597</v>
      </c>
      <c r="Q20" s="5" t="s">
        <v>71</v>
      </c>
      <c r="R20" s="13">
        <v>37.774289836477998</v>
      </c>
      <c r="S20" s="13">
        <v>33.25434842576238</v>
      </c>
      <c r="T20">
        <f t="shared" si="2"/>
        <v>0.88034344443582935</v>
      </c>
    </row>
    <row r="21" spans="1:20" ht="18" thickTop="1" x14ac:dyDescent="0.4">
      <c r="A21" s="3" t="s">
        <v>26</v>
      </c>
      <c r="B21" s="9">
        <v>106.17501386467541</v>
      </c>
      <c r="C21" s="9">
        <v>71.216392463025429</v>
      </c>
      <c r="D21">
        <f t="shared" si="0"/>
        <v>0.67074530881431071</v>
      </c>
      <c r="I21" s="3" t="s">
        <v>26</v>
      </c>
      <c r="J21" s="9">
        <v>33.079835255679463</v>
      </c>
      <c r="K21" s="9">
        <v>18.896972302171495</v>
      </c>
      <c r="L21">
        <f t="shared" si="1"/>
        <v>0.57125351913374722</v>
      </c>
      <c r="Q21" s="3" t="s">
        <v>72</v>
      </c>
      <c r="R21" s="11">
        <v>32.812071334275444</v>
      </c>
      <c r="S21" s="11">
        <v>15.268130297994364</v>
      </c>
      <c r="T21">
        <f t="shared" si="2"/>
        <v>0.46532052617005304</v>
      </c>
    </row>
    <row r="22" spans="1:20" x14ac:dyDescent="0.4">
      <c r="A22" s="4" t="s">
        <v>27</v>
      </c>
      <c r="B22" s="7">
        <v>113.48528549751575</v>
      </c>
      <c r="C22" s="7">
        <v>81.311323879183391</v>
      </c>
      <c r="D22">
        <f t="shared" si="0"/>
        <v>0.71649221767136795</v>
      </c>
      <c r="I22" s="4" t="s">
        <v>27</v>
      </c>
      <c r="J22" s="7">
        <v>34.485283899830378</v>
      </c>
      <c r="K22" s="7">
        <v>25.082561096434027</v>
      </c>
      <c r="L22">
        <f t="shared" si="1"/>
        <v>0.72734100636351151</v>
      </c>
      <c r="Q22" s="4" t="s">
        <v>73</v>
      </c>
      <c r="R22" s="12">
        <v>33.616890644367011</v>
      </c>
      <c r="S22" s="12">
        <v>19.322709733438433</v>
      </c>
      <c r="T22">
        <f t="shared" si="2"/>
        <v>0.57479170033461224</v>
      </c>
    </row>
    <row r="23" spans="1:20" ht="18" thickBot="1" x14ac:dyDescent="0.45">
      <c r="A23" s="5" t="s">
        <v>28</v>
      </c>
      <c r="B23" s="8">
        <v>128.69786676107108</v>
      </c>
      <c r="C23" s="8">
        <v>105.94767809948739</v>
      </c>
      <c r="D23">
        <f t="shared" si="0"/>
        <v>0.82322792728321093</v>
      </c>
      <c r="I23" s="5" t="s">
        <v>28</v>
      </c>
      <c r="J23" s="10">
        <v>35.333597703054501</v>
      </c>
      <c r="K23" s="10">
        <v>28.949362261450759</v>
      </c>
      <c r="L23">
        <f t="shared" si="1"/>
        <v>0.81931544318647631</v>
      </c>
      <c r="Q23" s="5" t="s">
        <v>74</v>
      </c>
      <c r="R23" s="13">
        <v>35.289944059046988</v>
      </c>
      <c r="S23" s="13">
        <v>31.06727090688916</v>
      </c>
      <c r="T23">
        <f t="shared" si="2"/>
        <v>0.88034344443582935</v>
      </c>
    </row>
    <row r="24" spans="1:20" ht="18" thickTop="1" x14ac:dyDescent="0.4">
      <c r="A24" s="3" t="s">
        <v>29</v>
      </c>
      <c r="B24" s="9">
        <v>63.620741167465006</v>
      </c>
      <c r="C24" s="9">
        <v>44.003276994191474</v>
      </c>
      <c r="D24">
        <f t="shared" si="0"/>
        <v>0.69164986428505015</v>
      </c>
      <c r="I24" s="3" t="s">
        <v>29</v>
      </c>
      <c r="J24" s="9">
        <v>37.388446121328563</v>
      </c>
      <c r="K24" s="9">
        <v>21.1848335721184</v>
      </c>
      <c r="L24">
        <f t="shared" si="1"/>
        <v>0.56661444295844454</v>
      </c>
      <c r="Q24" s="3" t="s">
        <v>75</v>
      </c>
      <c r="R24" s="11">
        <v>31.009354038961785</v>
      </c>
      <c r="S24" s="11">
        <v>14.429288937603159</v>
      </c>
      <c r="T24">
        <f t="shared" si="2"/>
        <v>0.46532052617005309</v>
      </c>
    </row>
    <row r="25" spans="1:20" x14ac:dyDescent="0.4">
      <c r="A25" s="4" t="s">
        <v>30</v>
      </c>
      <c r="B25" s="7">
        <v>67.645433728654865</v>
      </c>
      <c r="C25" s="7">
        <v>50.177087970651357</v>
      </c>
      <c r="D25">
        <f t="shared" si="0"/>
        <v>0.74176607650896254</v>
      </c>
      <c r="I25" s="4" t="s">
        <v>30</v>
      </c>
      <c r="J25" s="7">
        <v>39.01778270076062</v>
      </c>
      <c r="K25" s="7">
        <v>28.252769474557844</v>
      </c>
      <c r="L25">
        <f t="shared" si="1"/>
        <v>0.72409982113122695</v>
      </c>
      <c r="Q25" s="4" t="s">
        <v>76</v>
      </c>
      <c r="R25" s="12">
        <v>31.769956034177866</v>
      </c>
      <c r="S25" s="12">
        <v>18.261107048440973</v>
      </c>
      <c r="T25">
        <f t="shared" si="2"/>
        <v>0.57479170033461235</v>
      </c>
    </row>
    <row r="26" spans="1:20" ht="18" thickBot="1" x14ac:dyDescent="0.45">
      <c r="A26" s="5" t="s">
        <v>31</v>
      </c>
      <c r="B26" s="8">
        <v>75.457921759136781</v>
      </c>
      <c r="C26" s="8">
        <v>63.601021004647926</v>
      </c>
      <c r="D26">
        <f t="shared" si="0"/>
        <v>0.84286738253491367</v>
      </c>
      <c r="I26" s="5" t="s">
        <v>31</v>
      </c>
      <c r="J26" s="10">
        <v>39.992765063626081</v>
      </c>
      <c r="K26" s="10">
        <v>32.663891806106321</v>
      </c>
      <c r="L26">
        <f t="shared" si="1"/>
        <v>0.81674502260946535</v>
      </c>
      <c r="Q26" s="5" t="s">
        <v>77</v>
      </c>
      <c r="R26" s="13">
        <v>33.351090767592623</v>
      </c>
      <c r="S26" s="13">
        <v>29.360414122034477</v>
      </c>
      <c r="T26">
        <f t="shared" si="2"/>
        <v>0.88034344443582935</v>
      </c>
    </row>
    <row r="27" spans="1:20" ht="18" thickTop="1" x14ac:dyDescent="0.4">
      <c r="A27" s="3" t="s">
        <v>32</v>
      </c>
      <c r="B27" s="9">
        <v>66.289674065962288</v>
      </c>
      <c r="C27" s="9">
        <v>45.840631329440683</v>
      </c>
      <c r="D27">
        <f t="shared" si="0"/>
        <v>0.69151993844209347</v>
      </c>
      <c r="I27" s="3" t="s">
        <v>32</v>
      </c>
      <c r="J27" s="9">
        <v>43.646532969745763</v>
      </c>
      <c r="K27" s="9">
        <v>24.494544535492473</v>
      </c>
      <c r="L27">
        <f t="shared" si="1"/>
        <v>0.56120252558138417</v>
      </c>
      <c r="Q27" s="3" t="s">
        <v>78</v>
      </c>
      <c r="R27" s="11">
        <v>29.57428528054243</v>
      </c>
      <c r="S27" s="11">
        <v>13.761521987845256</v>
      </c>
      <c r="T27">
        <f t="shared" si="2"/>
        <v>0.46532052617005298</v>
      </c>
    </row>
    <row r="28" spans="1:20" x14ac:dyDescent="0.4">
      <c r="A28" s="4" t="s">
        <v>33</v>
      </c>
      <c r="B28" s="7">
        <v>70.483584915404037</v>
      </c>
      <c r="C28" s="7">
        <v>52.274551969417068</v>
      </c>
      <c r="D28">
        <f t="shared" si="0"/>
        <v>0.74165569234536166</v>
      </c>
      <c r="I28" s="4" t="s">
        <v>33</v>
      </c>
      <c r="J28" s="7">
        <v>45.605895766997925</v>
      </c>
      <c r="K28" s="7">
        <v>32.850666446553575</v>
      </c>
      <c r="L28">
        <f t="shared" si="1"/>
        <v>0.72031621995517314</v>
      </c>
      <c r="Q28" s="4" t="s">
        <v>79</v>
      </c>
      <c r="R28" s="12">
        <v>30.299687698251844</v>
      </c>
      <c r="S28" s="12">
        <v>17.416009011685912</v>
      </c>
      <c r="T28">
        <f t="shared" si="2"/>
        <v>0.57479170033461224</v>
      </c>
    </row>
    <row r="29" spans="1:20" ht="18" thickBot="1" x14ac:dyDescent="0.45">
      <c r="A29" s="5" t="s">
        <v>34</v>
      </c>
      <c r="B29" s="8">
        <v>78.624550120158531</v>
      </c>
      <c r="C29" s="8">
        <v>66.263902700306019</v>
      </c>
      <c r="D29">
        <f t="shared" si="0"/>
        <v>0.84278895839833401</v>
      </c>
      <c r="I29" s="5" t="s">
        <v>34</v>
      </c>
      <c r="J29" s="10">
        <v>46.766796775744837</v>
      </c>
      <c r="K29" s="10">
        <v>38.05701384687805</v>
      </c>
      <c r="L29">
        <f t="shared" si="1"/>
        <v>0.81376139634639177</v>
      </c>
      <c r="Q29" s="5" t="s">
        <v>80</v>
      </c>
      <c r="R29" s="13">
        <v>31.807649767188511</v>
      </c>
      <c r="S29" s="13">
        <v>28.001655955455242</v>
      </c>
      <c r="T29">
        <f t="shared" si="2"/>
        <v>0.88034344443582946</v>
      </c>
    </row>
    <row r="30" spans="1:20" ht="18" thickTop="1" x14ac:dyDescent="0.4">
      <c r="A30" s="3" t="s">
        <v>35</v>
      </c>
      <c r="B30" s="9">
        <v>69.276595539309838</v>
      </c>
      <c r="C30" s="9">
        <v>47.930079608724355</v>
      </c>
      <c r="D30">
        <f t="shared" si="0"/>
        <v>0.69186540180842515</v>
      </c>
      <c r="I30" s="3" t="s">
        <v>35</v>
      </c>
      <c r="J30" s="9">
        <v>69.887770408930109</v>
      </c>
      <c r="K30" s="9">
        <v>38.248166436859904</v>
      </c>
      <c r="L30">
        <f t="shared" si="1"/>
        <v>0.54727982039004408</v>
      </c>
      <c r="Q30" s="3" t="s">
        <v>81</v>
      </c>
      <c r="R30" s="11">
        <v>28.686550149186189</v>
      </c>
      <c r="S30" s="11">
        <v>13.34844060942293</v>
      </c>
      <c r="T30">
        <f t="shared" si="2"/>
        <v>0.46532052617005298</v>
      </c>
    </row>
    <row r="31" spans="1:20" x14ac:dyDescent="0.4">
      <c r="A31" s="4" t="s">
        <v>36</v>
      </c>
      <c r="B31" s="7">
        <v>73.658423077595828</v>
      </c>
      <c r="C31" s="7">
        <v>54.650807960101716</v>
      </c>
      <c r="D31">
        <f t="shared" si="0"/>
        <v>0.7419491984308374</v>
      </c>
      <c r="I31" s="4" t="s">
        <v>36</v>
      </c>
      <c r="J31" s="7">
        <v>73.266777291068266</v>
      </c>
      <c r="K31" s="7">
        <v>52.036580448982548</v>
      </c>
      <c r="L31">
        <f t="shared" si="1"/>
        <v>0.71023432956871946</v>
      </c>
      <c r="Q31" s="4" t="s">
        <v>82</v>
      </c>
      <c r="R31" s="12">
        <v>29.390178069068774</v>
      </c>
      <c r="S31" s="12">
        <v>16.893230425457073</v>
      </c>
      <c r="T31">
        <f t="shared" si="2"/>
        <v>0.57479170033461224</v>
      </c>
    </row>
    <row r="32" spans="1:20" ht="18" thickBot="1" x14ac:dyDescent="0.45">
      <c r="A32" s="5" t="s">
        <v>37</v>
      </c>
      <c r="B32" s="10">
        <v>82.164158138430793</v>
      </c>
      <c r="C32" s="10">
        <v>69.264178864329679</v>
      </c>
      <c r="D32">
        <f t="shared" si="0"/>
        <v>0.84299748739143499</v>
      </c>
      <c r="I32" s="4" t="s">
        <v>37</v>
      </c>
      <c r="J32" s="10">
        <v>75.225198762562542</v>
      </c>
      <c r="K32" s="10">
        <v>60.613915913170935</v>
      </c>
      <c r="L32">
        <f t="shared" si="1"/>
        <v>0.80576611175850787</v>
      </c>
      <c r="Q32" s="5" t="s">
        <v>83</v>
      </c>
      <c r="R32" s="13">
        <v>30.852875446309625</v>
      </c>
      <c r="S32" s="13">
        <v>27.161126641153839</v>
      </c>
      <c r="T32">
        <f t="shared" si="2"/>
        <v>0.88034344443582924</v>
      </c>
    </row>
    <row r="33" spans="1:4" ht="18" thickTop="1" x14ac:dyDescent="0.4">
      <c r="A33" s="3" t="s">
        <v>38</v>
      </c>
      <c r="B33" s="9">
        <v>75.386205486442805</v>
      </c>
      <c r="C33" s="9">
        <v>52.172652610004405</v>
      </c>
      <c r="D33">
        <f t="shared" si="0"/>
        <v>0.69207161009565543</v>
      </c>
    </row>
    <row r="34" spans="1:4" x14ac:dyDescent="0.4">
      <c r="A34" s="4" t="s">
        <v>39</v>
      </c>
      <c r="B34" s="7">
        <v>80.153787787072162</v>
      </c>
      <c r="C34" s="7">
        <v>59.484081448289238</v>
      </c>
      <c r="D34">
        <f t="shared" si="0"/>
        <v>0.74212439724381063</v>
      </c>
    </row>
    <row r="35" spans="1:4" ht="18" thickBot="1" x14ac:dyDescent="0.45">
      <c r="A35" s="5" t="s">
        <v>40</v>
      </c>
      <c r="B35" s="8">
        <v>89.408324651001863</v>
      </c>
      <c r="C35" s="8">
        <v>75.382122509108683</v>
      </c>
      <c r="D35">
        <f t="shared" si="0"/>
        <v>0.84312196658819727</v>
      </c>
    </row>
    <row r="36" spans="1:4" ht="18" thickTop="1" x14ac:dyDescent="0.4">
      <c r="A36" s="3" t="s">
        <v>41</v>
      </c>
      <c r="B36" s="9">
        <v>82.844825218284413</v>
      </c>
      <c r="C36" s="9">
        <v>57.288922782266809</v>
      </c>
      <c r="D36">
        <f t="shared" si="0"/>
        <v>0.69152083586776347</v>
      </c>
    </row>
    <row r="37" spans="1:4" x14ac:dyDescent="0.4">
      <c r="A37" s="4" t="s">
        <v>42</v>
      </c>
      <c r="B37" s="7">
        <v>89.15029863031279</v>
      </c>
      <c r="C37" s="7">
        <v>66.190274115893956</v>
      </c>
      <c r="D37">
        <f t="shared" si="0"/>
        <v>0.74245712165666278</v>
      </c>
    </row>
    <row r="38" spans="1:4" ht="18" thickBot="1" x14ac:dyDescent="0.45">
      <c r="A38" s="5" t="s">
        <v>43</v>
      </c>
      <c r="B38" s="8">
        <v>99.440923835605503</v>
      </c>
      <c r="C38" s="8">
        <v>83.864336205396</v>
      </c>
      <c r="D38">
        <f t="shared" si="0"/>
        <v>0.84335837772424038</v>
      </c>
    </row>
    <row r="39" spans="1:4" ht="18" thickTop="1" x14ac:dyDescent="0.4">
      <c r="A39" s="3" t="s">
        <v>44</v>
      </c>
      <c r="B39" s="9">
        <v>107.91125497382188</v>
      </c>
      <c r="C39" s="9">
        <v>74.721036248246293</v>
      </c>
      <c r="D39">
        <f t="shared" si="0"/>
        <v>0.69243042596782711</v>
      </c>
    </row>
    <row r="40" spans="1:4" x14ac:dyDescent="0.4">
      <c r="A40" s="4" t="s">
        <v>45</v>
      </c>
      <c r="B40" s="7">
        <v>114.73408272086071</v>
      </c>
      <c r="C40" s="7">
        <v>85.18194033208222</v>
      </c>
      <c r="D40">
        <f t="shared" si="0"/>
        <v>0.74242926175061164</v>
      </c>
    </row>
    <row r="41" spans="1:4" ht="18" thickBot="1" x14ac:dyDescent="0.45">
      <c r="A41" s="5" t="s">
        <v>46</v>
      </c>
      <c r="B41" s="8">
        <v>127.97813111667153</v>
      </c>
      <c r="C41" s="8">
        <v>107.92889561066127</v>
      </c>
      <c r="D41">
        <f t="shared" si="0"/>
        <v>0.843338581904026</v>
      </c>
    </row>
    <row r="42" spans="1:4" ht="18" thickTop="1" x14ac:dyDescent="0.4">
      <c r="A42" s="3" t="s">
        <v>47</v>
      </c>
      <c r="B42" s="9">
        <v>129.20872651717244</v>
      </c>
      <c r="C42" s="9">
        <v>89.187146991015098</v>
      </c>
      <c r="D42">
        <f t="shared" si="0"/>
        <v>0.69025637350555968</v>
      </c>
    </row>
    <row r="43" spans="1:4" x14ac:dyDescent="0.4">
      <c r="A43" s="4" t="s">
        <v>48</v>
      </c>
      <c r="B43" s="7">
        <v>137.3904991612327</v>
      </c>
      <c r="C43" s="7">
        <v>101.74896330740451</v>
      </c>
      <c r="D43">
        <f t="shared" si="0"/>
        <v>0.74058223769897247</v>
      </c>
    </row>
    <row r="44" spans="1:4" ht="18" thickBot="1" x14ac:dyDescent="0.45">
      <c r="A44" s="5" t="s">
        <v>49</v>
      </c>
      <c r="B44" s="8">
        <v>153.27247749210372</v>
      </c>
      <c r="C44" s="8">
        <v>129.05946909259902</v>
      </c>
      <c r="D44">
        <f t="shared" si="0"/>
        <v>0.84202637814899217</v>
      </c>
    </row>
    <row r="45" spans="1:4" ht="18" thickTop="1" x14ac:dyDescent="0.4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8:D9"/>
    </sheetView>
  </sheetViews>
  <sheetFormatPr defaultRowHeight="17.399999999999999" x14ac:dyDescent="0.4"/>
  <sheetData>
    <row r="1" spans="1:2" x14ac:dyDescent="0.4">
      <c r="A1" t="s">
        <v>0</v>
      </c>
      <c r="B1" t="s">
        <v>4</v>
      </c>
    </row>
    <row r="2" spans="1:2" x14ac:dyDescent="0.4">
      <c r="A2" t="s">
        <v>3</v>
      </c>
      <c r="B2">
        <v>0.69213813372520205</v>
      </c>
    </row>
    <row r="3" spans="1:2" x14ac:dyDescent="0.4">
      <c r="A3" t="s">
        <v>5</v>
      </c>
      <c r="B3">
        <v>0.79669917479369834</v>
      </c>
    </row>
    <row r="4" spans="1:2" x14ac:dyDescent="0.4">
      <c r="A4" t="s">
        <v>6</v>
      </c>
      <c r="B4">
        <v>0.90107913669064754</v>
      </c>
    </row>
    <row r="5" spans="1:2" x14ac:dyDescent="0.4">
      <c r="A5" t="s">
        <v>7</v>
      </c>
      <c r="B5">
        <v>0.93237082066869303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D826-036E-4663-880B-98B5E048149A}">
  <dimension ref="A1:A10"/>
  <sheetViews>
    <sheetView workbookViewId="0">
      <selection activeCell="F9" sqref="F9"/>
    </sheetView>
  </sheetViews>
  <sheetFormatPr defaultRowHeight="17.399999999999999" x14ac:dyDescent="0.4"/>
  <sheetData>
    <row r="1" spans="1:1" x14ac:dyDescent="0.4">
      <c r="A1" s="1" t="s">
        <v>85</v>
      </c>
    </row>
    <row r="3" spans="1:1" x14ac:dyDescent="0.4">
      <c r="A3" t="s">
        <v>84</v>
      </c>
    </row>
    <row r="5" spans="1:1" x14ac:dyDescent="0.4">
      <c r="A5">
        <f>106.2/133.3</f>
        <v>0.79669917479369834</v>
      </c>
    </row>
    <row r="6" spans="1:1" x14ac:dyDescent="0.4">
      <c r="A6">
        <f>94.2/136.1</f>
        <v>0.69213813372520205</v>
      </c>
    </row>
    <row r="9" spans="1:1" x14ac:dyDescent="0.4">
      <c r="A9">
        <f>122.7/131.6</f>
        <v>0.93237082066869303</v>
      </c>
    </row>
    <row r="10" spans="1:1" x14ac:dyDescent="0.4">
      <c r="A10">
        <f>150.3/166.8</f>
        <v>0.90107913669064754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</vt:lpstr>
      <vt:lpstr>US_cal</vt:lpstr>
      <vt:lpstr>KR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2022-08-14T06:48:19Z</dcterms:modified>
</cp:coreProperties>
</file>