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ya/Desktop/"/>
    </mc:Choice>
  </mc:AlternateContent>
  <xr:revisionPtr revIDLastSave="0" documentId="8_{2B89D5D8-07B5-694B-B2A3-92C6B38C8931}" xr6:coauthVersionLast="47" xr6:coauthVersionMax="47" xr10:uidLastSave="{00000000-0000-0000-0000-000000000000}"/>
  <bookViews>
    <workbookView xWindow="0" yWindow="660" windowWidth="29400" windowHeight="18460" activeTab="1" xr2:uid="{21C8F94C-E410-7743-B014-41F31A23C761}"/>
  </bookViews>
  <sheets>
    <sheet name="Sample - Superstore-1" sheetId="1" r:id="rId1"/>
    <sheet name="Performance Analysis" sheetId="2" r:id="rId2"/>
  </sheets>
  <calcPr calcId="0"/>
</workbook>
</file>

<file path=xl/calcChain.xml><?xml version="1.0" encoding="utf-8"?>
<calcChain xmlns="http://schemas.openxmlformats.org/spreadsheetml/2006/main">
  <c r="C19" i="2" l="1"/>
  <c r="C18" i="2"/>
  <c r="C17" i="2"/>
  <c r="B19" i="2"/>
  <c r="B18" i="2"/>
  <c r="B17" i="2"/>
  <c r="E4" i="2"/>
  <c r="E5" i="2"/>
  <c r="E6" i="2"/>
  <c r="E7" i="2"/>
  <c r="E8" i="2"/>
  <c r="E9" i="2"/>
  <c r="E10" i="2"/>
  <c r="E11" i="2"/>
  <c r="E12" i="2"/>
  <c r="E13" i="2"/>
  <c r="E3" i="2"/>
  <c r="D4" i="2"/>
  <c r="D5" i="2"/>
  <c r="D6" i="2"/>
  <c r="D7" i="2"/>
  <c r="D8" i="2"/>
  <c r="D9" i="2"/>
  <c r="D10" i="2"/>
  <c r="D11" i="2"/>
  <c r="D12" i="2"/>
  <c r="D13" i="2"/>
  <c r="D3" i="2"/>
  <c r="C4" i="2"/>
  <c r="C5" i="2"/>
  <c r="C6" i="2"/>
  <c r="C7" i="2"/>
  <c r="C8" i="2"/>
  <c r="C9" i="2"/>
  <c r="C10" i="2"/>
  <c r="C11" i="2"/>
  <c r="C12" i="2"/>
  <c r="C13" i="2"/>
  <c r="C3" i="2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<sst xmlns="http://schemas.openxmlformats.org/spreadsheetml/2006/main" count="136062" uniqueCount="11765">
  <si>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</si>
  <si>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</si>
  <si>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</si>
  <si>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</si>
  <si>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</si>
  <si>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</si>
  <si>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</si>
  <si>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</si>
  <si>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</si>
  <si>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</si>
  <si>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</si>
  <si>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</si>
  <si>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</si>
  <si>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</si>
  <si>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</si>
  <si>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</si>
  <si>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</si>
  <si>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</si>
  <si>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</si>
  <si>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</si>
  <si>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</si>
  <si>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</si>
  <si>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</si>
  <si>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</si>
  <si>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</si>
  <si>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</si>
  <si>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</si>
  <si>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</si>
  <si>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</si>
  <si>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</si>
  <si>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</si>
  <si>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</si>
  <si>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</si>
  <si>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</si>
  <si>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</si>
  <si>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</si>
  <si>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</si>
  <si>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</si>
  <si>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</si>
  <si>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</si>
  <si>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</si>
  <si>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</si>
  <si>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</si>
  <si>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</si>
  <si>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</si>
  <si>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</si>
  <si>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</si>
  <si>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</si>
  <si>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</si>
  <si>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</si>
  <si>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</si>
  <si>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</si>
  <si>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</si>
  <si>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</si>
  <si>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</si>
  <si>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</si>
  <si>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</si>
  <si>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</si>
  <si>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</si>
  <si>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</si>
  <si>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</si>
  <si>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</si>
  <si>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</si>
  <si>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</si>
  <si>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</si>
  <si>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</si>
  <si>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</si>
  <si>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</si>
  <si>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</si>
  <si>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</si>
  <si>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</si>
  <si>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</si>
  <si>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</si>
  <si>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</si>
  <si>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</si>
  <si>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</si>
  <si>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</si>
  <si>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</si>
  <si>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</si>
  <si>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</si>
  <si>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</si>
  <si>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</si>
  <si>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</si>
  <si>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</si>
  <si>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</si>
  <si>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</si>
  <si>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</si>
  <si>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</si>
  <si>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</si>
  <si>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</si>
  <si>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</si>
  <si>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</si>
  <si>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</si>
  <si>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</si>
  <si>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</si>
  <si>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</si>
  <si>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</si>
  <si>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</si>
  <si>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</si>
  <si>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</si>
  <si>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</si>
  <si>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</si>
  <si>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</si>
  <si>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</si>
  <si>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</si>
  <si>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</si>
  <si>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</si>
  <si>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</si>
  <si>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</si>
  <si>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</si>
  <si>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</si>
  <si>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</si>
  <si>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</si>
  <si>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</si>
  <si>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</si>
  <si>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</si>
  <si>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</si>
  <si>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</si>
  <si>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</si>
  <si>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</si>
  <si>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</si>
  <si>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</si>
  <si>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</si>
  <si>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</si>
  <si>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</si>
  <si>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</si>
  <si>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</si>
  <si>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</si>
  <si>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</si>
  <si>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</si>
  <si>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</si>
  <si>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</si>
  <si>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</si>
  <si>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</si>
  <si>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</si>
  <si>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</si>
  <si>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</si>
  <si>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</si>
  <si>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</si>
  <si>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</si>
  <si>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</si>
  <si>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</si>
  <si>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</si>
  <si>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</si>
  <si>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</si>
  <si>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</si>
  <si>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</si>
  <si>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</si>
  <si>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</si>
  <si>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</si>
  <si>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</si>
  <si>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</si>
  <si>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</si>
  <si>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</si>
  <si>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</si>
  <si>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</si>
  <si>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</si>
  <si>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</si>
  <si>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</si>
  <si>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</si>
  <si>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</si>
  <si>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</si>
  <si>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</si>
  <si>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</si>
  <si>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</si>
  <si>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</si>
  <si>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</si>
  <si>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</si>
  <si>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</si>
  <si>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</si>
  <si>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</si>
  <si>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</si>
  <si>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</si>
  <si>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</si>
  <si>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</si>
  <si>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</si>
  <si>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</si>
  <si>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</si>
  <si>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</si>
  <si>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</si>
  <si>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</si>
  <si>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</si>
  <si>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</si>
  <si>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</si>
  <si>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</si>
  <si>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</si>
  <si>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</si>
  <si>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</si>
  <si>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</si>
  <si>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</si>
  <si>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</si>
  <si>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</si>
  <si>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</si>
  <si>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</si>
  <si>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</si>
  <si>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</si>
  <si>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</si>
  <si>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</si>
  <si>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</si>
  <si>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</si>
  <si>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</si>
  <si>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</si>
  <si>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</si>
  <si>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</si>
  <si>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</si>
  <si>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</si>
  <si>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</si>
  <si>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</si>
  <si>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</si>
  <si>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</si>
  <si>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</si>
  <si>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</si>
  <si>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</si>
  <si>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</si>
  <si>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</si>
  <si>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</si>
  <si>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</si>
  <si>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</si>
  <si>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</si>
  <si>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</si>
  <si>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</si>
  <si>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</si>
  <si>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</si>
  <si>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</si>
  <si>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</si>
  <si>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</si>
  <si>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</si>
  <si>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</si>
  <si>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</si>
  <si>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</si>
  <si>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</si>
  <si>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</si>
  <si>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</si>
  <si>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</si>
  <si>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</si>
  <si>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</si>
  <si>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</si>
  <si>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</si>
  <si>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</si>
  <si>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</si>
  <si>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</si>
  <si>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</si>
  <si>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</si>
  <si>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</si>
  <si>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</si>
  <si>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</si>
  <si>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</si>
  <si>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</si>
  <si>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</si>
  <si>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</si>
  <si>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</si>
  <si>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</si>
  <si>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</si>
  <si>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</si>
  <si>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</si>
  <si>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</si>
  <si>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</si>
  <si>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</si>
  <si>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</si>
  <si>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</si>
  <si>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</si>
  <si>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</si>
  <si>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</si>
  <si>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</si>
  <si>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</si>
  <si>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</si>
  <si>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</si>
  <si>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</si>
  <si>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</si>
  <si>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</si>
  <si>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</si>
  <si>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</si>
  <si>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</si>
  <si>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</si>
  <si>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</si>
  <si>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</si>
  <si>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</si>
  <si>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</si>
  <si>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</si>
  <si>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</si>
  <si>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</si>
  <si>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</si>
  <si>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</si>
  <si>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</si>
  <si>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</si>
  <si>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</si>
  <si>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</si>
  <si>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</si>
  <si>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</si>
  <si>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</si>
  <si>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</si>
  <si>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</si>
  <si>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</si>
  <si>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</si>
  <si>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</si>
  <si>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</si>
  <si>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</si>
  <si>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</si>
  <si>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</si>
  <si>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</si>
  <si>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</si>
  <si>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</si>
  <si>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</si>
  <si>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</si>
  <si>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</si>
  <si>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</si>
  <si>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</si>
  <si>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</si>
  <si>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</si>
  <si>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</si>
  <si>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</si>
  <si>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</si>
  <si>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</si>
  <si>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</si>
  <si>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</si>
  <si>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</si>
  <si>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</si>
  <si>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</si>
  <si>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</si>
  <si>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</si>
  <si>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</si>
  <si>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</si>
  <si>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</si>
  <si>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</si>
  <si>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</si>
  <si>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</si>
  <si>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</si>
  <si>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</si>
  <si>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</si>
  <si>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</si>
  <si>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</si>
  <si>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</si>
  <si>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</si>
  <si>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</si>
  <si>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</si>
  <si>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</si>
  <si>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</si>
  <si>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</si>
  <si>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</si>
  <si>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</si>
  <si>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</si>
  <si>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</si>
  <si>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</si>
  <si>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</si>
  <si>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</si>
  <si>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</si>
  <si>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</si>
  <si>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</si>
  <si>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</si>
  <si>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</si>
  <si>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</si>
  <si>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</si>
  <si>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</si>
  <si>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</si>
  <si>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</si>
  <si>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</si>
  <si>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</si>
  <si>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</si>
  <si>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</si>
  <si>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</si>
  <si>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</si>
  <si>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</si>
  <si>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</si>
  <si>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</si>
  <si>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</si>
  <si>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</si>
  <si>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</si>
  <si>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</si>
  <si>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</si>
  <si>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</si>
  <si>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</si>
  <si>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</si>
  <si>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</si>
  <si>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</si>
  <si>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</si>
  <si>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</si>
  <si>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</si>
  <si>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</si>
  <si>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</si>
  <si>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</si>
  <si>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</si>
  <si>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</si>
  <si>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</si>
  <si>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</si>
  <si>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</si>
  <si>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</si>
  <si>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</si>
  <si>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</si>
  <si>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</si>
  <si>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</si>
  <si>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</si>
  <si>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</si>
  <si>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</si>
  <si>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</si>
  <si>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</si>
  <si>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</si>
  <si>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</si>
  <si>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</si>
  <si>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</si>
  <si>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</si>
  <si>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</si>
  <si>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</si>
  <si>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</si>
  <si>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</si>
  <si>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</si>
  <si>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</si>
  <si>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</si>
  <si>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</si>
  <si>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</si>
  <si>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</si>
  <si>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</si>
  <si>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</si>
  <si>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</si>
  <si>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</si>
  <si>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</si>
  <si>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</si>
  <si>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</si>
  <si>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</si>
  <si>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</si>
  <si>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</si>
  <si>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</si>
  <si>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</si>
  <si>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</si>
  <si>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</si>
  <si>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</si>
  <si>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</si>
  <si>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</si>
  <si>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</si>
  <si>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</si>
  <si>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</si>
  <si>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</si>
  <si>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</si>
  <si>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</si>
  <si>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</si>
  <si>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</si>
  <si>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</si>
  <si>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</si>
  <si>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</si>
  <si>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</si>
  <si>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</si>
  <si>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</si>
  <si>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</si>
  <si>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</si>
  <si>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</si>
  <si>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</si>
  <si>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</si>
  <si>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</si>
  <si>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</si>
  <si>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</si>
  <si>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</si>
  <si>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</si>
  <si>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</si>
  <si>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</si>
  <si>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</si>
  <si>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</si>
  <si>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</si>
  <si>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</si>
  <si>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</si>
  <si>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</si>
  <si>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</si>
  <si>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</si>
  <si>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</si>
  <si>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</si>
  <si>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</si>
  <si>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</si>
  <si>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</si>
  <si>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</si>
  <si>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</si>
  <si>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</si>
  <si>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</si>
  <si>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</si>
  <si>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</si>
  <si>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</si>
  <si>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</si>
  <si>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</si>
  <si>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</si>
  <si>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</si>
  <si>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</si>
  <si>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</si>
  <si>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</si>
  <si>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</si>
  <si>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</si>
  <si>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</si>
  <si>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</si>
  <si>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</si>
  <si>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</si>
  <si>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</si>
  <si>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</si>
  <si>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</si>
  <si>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</si>
  <si>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</si>
  <si>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</si>
  <si>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</si>
  <si>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</si>
  <si>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</si>
  <si>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</si>
  <si>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</si>
  <si>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</si>
  <si>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</si>
  <si>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</si>
  <si>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</si>
  <si>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</si>
  <si>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</si>
  <si>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</si>
  <si>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</si>
  <si>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</si>
  <si>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</si>
  <si>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</si>
  <si>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</si>
  <si>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</si>
  <si>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</si>
  <si>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</si>
  <si>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</si>
  <si>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</si>
  <si>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</si>
  <si>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</si>
  <si>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</si>
  <si>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</si>
  <si>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</si>
  <si>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</si>
  <si>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</si>
  <si>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</si>
  <si>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</si>
  <si>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</si>
  <si>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</si>
  <si>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</si>
  <si>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</si>
  <si>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</si>
  <si>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</si>
  <si>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</si>
  <si>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</si>
  <si>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</si>
  <si>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</si>
  <si>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</si>
  <si>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</si>
  <si>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</si>
  <si>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</si>
  <si>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</si>
  <si>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</si>
  <si>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</si>
  <si>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</si>
  <si>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</si>
  <si>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</si>
  <si>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</si>
  <si>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</si>
  <si>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</si>
  <si>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</si>
  <si>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</si>
  <si>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</si>
  <si>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</si>
  <si>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</si>
  <si>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</si>
  <si>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</si>
  <si>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</si>
  <si>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</si>
  <si>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</si>
  <si>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</si>
  <si>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</si>
  <si>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</si>
  <si>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</si>
  <si>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</si>
  <si>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</si>
  <si>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</si>
  <si>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</si>
  <si>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</si>
  <si>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</si>
  <si>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</si>
  <si>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</si>
  <si>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</si>
  <si>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</si>
  <si>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</si>
  <si>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</si>
  <si>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</si>
  <si>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</si>
  <si>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</si>
  <si>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</si>
  <si>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</si>
  <si>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</si>
  <si>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</si>
  <si>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</si>
  <si>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</si>
  <si>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</si>
  <si>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</si>
  <si>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</si>
  <si>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</si>
  <si>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</si>
  <si>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</si>
  <si>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</si>
  <si>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</si>
  <si>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</si>
  <si>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</si>
  <si>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</si>
  <si>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</si>
  <si>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</si>
  <si>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</si>
  <si>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</si>
  <si>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</si>
  <si>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</si>
  <si>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</si>
  <si>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</si>
  <si>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</si>
  <si>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</si>
  <si>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</si>
  <si>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</si>
  <si>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</si>
  <si>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</si>
  <si>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</si>
  <si>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</si>
  <si>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</si>
  <si>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</si>
  <si>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</si>
  <si>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</si>
  <si>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</si>
  <si>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</si>
  <si>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</si>
  <si>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</si>
  <si>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</si>
  <si>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</si>
  <si>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</si>
  <si>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</si>
  <si>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</si>
  <si>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</si>
  <si>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</si>
  <si>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</si>
  <si>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</si>
  <si>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</si>
  <si>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</si>
  <si>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</si>
  <si>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</si>
  <si>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</si>
  <si>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</si>
  <si>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</si>
  <si>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</si>
  <si>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</si>
  <si>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</si>
  <si>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</si>
  <si>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</si>
  <si>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</si>
  <si>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</si>
  <si>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</si>
  <si>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</si>
  <si>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</si>
  <si>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</si>
  <si>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</si>
  <si>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</si>
  <si>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</si>
  <si>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</si>
  <si>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</si>
  <si>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</si>
  <si>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</si>
  <si>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</si>
  <si>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</si>
  <si>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</si>
  <si>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</si>
  <si>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</si>
  <si>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</si>
  <si>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</si>
  <si>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</si>
  <si>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</si>
  <si>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</si>
  <si>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</si>
  <si>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</si>
  <si>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</si>
  <si>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</si>
  <si>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</si>
  <si>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</si>
  <si>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</si>
  <si>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</si>
  <si>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</si>
  <si>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</si>
  <si>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</si>
  <si>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</si>
  <si>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</si>
  <si>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</si>
  <si>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</si>
  <si>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</si>
  <si>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</si>
  <si>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</si>
  <si>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</si>
  <si>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</si>
  <si>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</si>
  <si>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</si>
  <si>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</si>
  <si>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</si>
  <si>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</si>
  <si>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</si>
  <si>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</si>
  <si>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</si>
  <si>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</si>
  <si>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</si>
  <si>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</si>
  <si>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</si>
  <si>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</si>
  <si>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</si>
  <si>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</si>
  <si>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</si>
  <si>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</si>
  <si>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</si>
  <si>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</si>
  <si>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</si>
  <si>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</si>
  <si>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</si>
  <si>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</si>
  <si>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</si>
  <si>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</si>
  <si>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</si>
  <si>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</si>
  <si>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</si>
  <si>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</si>
  <si>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</si>
  <si>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</si>
  <si>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</si>
  <si>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</si>
  <si>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</si>
  <si>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</si>
  <si>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</si>
  <si>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</si>
  <si>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</si>
  <si>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</si>
  <si>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</si>
  <si>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</si>
  <si>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</si>
  <si>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</si>
  <si>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</si>
  <si>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</si>
  <si>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</si>
  <si>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</si>
  <si>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</si>
  <si>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</si>
  <si>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</si>
  <si>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</si>
  <si>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</si>
  <si>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</si>
  <si>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</si>
  <si>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</si>
  <si>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</si>
  <si>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</si>
  <si>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</si>
  <si>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</si>
  <si>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</si>
  <si>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</si>
  <si>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</si>
  <si>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</si>
  <si>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</si>
  <si>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</si>
  <si>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</si>
  <si>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</si>
  <si>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</si>
  <si>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</si>
  <si>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</si>
  <si>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</si>
  <si>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</si>
  <si>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</si>
  <si>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</si>
  <si>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</si>
  <si>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</si>
  <si>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</si>
  <si>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</si>
  <si>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</si>
  <si>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</si>
  <si>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</si>
  <si>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</si>
  <si>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</si>
  <si>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</si>
  <si>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</si>
  <si>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</si>
  <si>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</si>
  <si>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</si>
  <si>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</si>
  <si>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</si>
  <si>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</si>
  <si>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</si>
  <si>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</si>
  <si>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</si>
  <si>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</si>
  <si>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</si>
  <si>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</si>
  <si>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</si>
  <si>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</si>
  <si>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</si>
  <si>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</si>
  <si>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</si>
  <si>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</si>
  <si>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</si>
  <si>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</si>
  <si>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</si>
  <si>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</si>
  <si>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</si>
  <si>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</si>
  <si>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</si>
  <si>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</si>
  <si>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</si>
  <si>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</si>
  <si>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</si>
  <si>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</si>
  <si>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</si>
  <si>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</si>
  <si>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</si>
  <si>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</si>
  <si>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</si>
  <si>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</si>
  <si>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</si>
  <si>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</si>
  <si>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</si>
  <si>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</si>
  <si>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</si>
  <si>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</si>
  <si>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</si>
  <si>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</si>
  <si>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</si>
  <si>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</si>
  <si>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</si>
  <si>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</si>
  <si>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</si>
  <si>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</si>
  <si>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</si>
  <si>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</si>
  <si>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</si>
  <si>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</si>
  <si>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</si>
  <si>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</si>
  <si>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</si>
  <si>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</si>
  <si>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</si>
  <si>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</si>
  <si>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</si>
  <si>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</si>
  <si>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</si>
  <si>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</si>
  <si>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</si>
  <si>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</si>
  <si>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</si>
  <si>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</si>
  <si>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</si>
  <si>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</si>
  <si>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</si>
  <si>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</si>
  <si>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</si>
  <si>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</si>
  <si>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</si>
  <si>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</si>
  <si>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</si>
  <si>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</si>
  <si>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</si>
  <si>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</si>
  <si>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</si>
  <si>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</si>
  <si>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</si>
  <si>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</si>
  <si>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</si>
  <si>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</si>
  <si>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</si>
  <si>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</si>
  <si>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</si>
  <si>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</si>
  <si>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</si>
  <si>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</si>
  <si>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</si>
  <si>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</si>
  <si>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</si>
  <si>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</si>
  <si>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</si>
  <si>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</si>
  <si>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</si>
  <si>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</si>
  <si>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</si>
  <si>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</si>
  <si>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</si>
  <si>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</si>
  <si>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</si>
  <si>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</si>
  <si>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</si>
  <si>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</si>
  <si>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</si>
  <si>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</si>
  <si>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</si>
  <si>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</si>
  <si>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</si>
  <si>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</si>
  <si>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</si>
  <si>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</si>
  <si>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</si>
  <si>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</si>
  <si>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</si>
  <si>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</si>
  <si>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</si>
  <si>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</si>
  <si>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</si>
  <si>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</si>
  <si>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</si>
  <si>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</si>
  <si>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</si>
  <si>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</si>
  <si>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</si>
  <si>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</si>
  <si>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</si>
  <si>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</si>
  <si>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</si>
  <si>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</si>
  <si>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</si>
  <si>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</si>
  <si>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</si>
  <si>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</si>
  <si>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</si>
  <si>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</si>
  <si>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</si>
  <si>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</si>
  <si>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</si>
  <si>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</si>
  <si>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</si>
  <si>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</si>
  <si>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</si>
  <si>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</si>
  <si>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</si>
  <si>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</si>
  <si>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</si>
  <si>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</si>
  <si>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</si>
  <si>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</si>
  <si>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</si>
  <si>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</si>
  <si>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</si>
  <si>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</si>
  <si>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</si>
  <si>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</si>
  <si>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</si>
  <si>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</si>
  <si>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</si>
  <si>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</si>
  <si>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</si>
  <si>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</si>
  <si>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</si>
  <si>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</si>
  <si>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</si>
  <si>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</si>
  <si>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</si>
  <si>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</si>
  <si>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</si>
  <si>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</si>
  <si>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</si>
  <si>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</si>
  <si>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</si>
  <si>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</si>
  <si>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</si>
  <si>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</si>
  <si>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</si>
  <si>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</si>
  <si>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</si>
  <si>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</si>
  <si>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</si>
  <si>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</si>
  <si>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</si>
  <si>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</si>
  <si>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</si>
  <si>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</si>
  <si>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</si>
  <si>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</si>
  <si>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</si>
  <si>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</si>
  <si>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</si>
  <si>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</si>
  <si>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</si>
  <si>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</si>
  <si>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</si>
  <si>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</si>
  <si>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</si>
  <si>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</si>
  <si>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</si>
  <si>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</si>
  <si>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</si>
  <si>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</si>
  <si>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</si>
  <si>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</si>
  <si>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</si>
  <si>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</si>
  <si>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</si>
  <si>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</si>
  <si>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</si>
  <si>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</si>
  <si>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</si>
  <si>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</si>
  <si>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</si>
  <si>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</si>
  <si>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</si>
  <si>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</si>
  <si>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</si>
  <si>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</si>
  <si>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</si>
  <si>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</si>
  <si>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</si>
  <si>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</si>
  <si>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</si>
  <si>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</si>
  <si>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</si>
  <si>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</si>
  <si>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</si>
  <si>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</si>
  <si>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</si>
  <si>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</si>
  <si>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</si>
  <si>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</si>
  <si>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</si>
  <si>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</si>
  <si>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</si>
  <si>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</si>
  <si>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</si>
  <si>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</si>
  <si>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</si>
  <si>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</si>
  <si>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</si>
  <si>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</si>
  <si>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</si>
  <si>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</si>
  <si>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</si>
  <si>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</si>
  <si>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</si>
  <si>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</si>
  <si>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</si>
  <si>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</si>
  <si>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</si>
  <si>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</si>
  <si>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</si>
  <si>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</si>
  <si>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</si>
  <si>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</si>
  <si>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</si>
  <si>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</si>
  <si>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</si>
  <si>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</si>
  <si>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</si>
  <si>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</si>
  <si>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</si>
  <si>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</si>
  <si>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</si>
  <si>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</si>
  <si>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</si>
  <si>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</si>
  <si>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</si>
  <si>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</si>
  <si>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</si>
  <si>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</si>
  <si>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</si>
  <si>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</si>
  <si>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</si>
  <si>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</si>
  <si>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</si>
  <si>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</si>
  <si>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</si>
  <si>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</si>
  <si>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</si>
  <si>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</si>
  <si>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</si>
  <si>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</si>
  <si>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</si>
  <si>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</si>
  <si>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</si>
  <si>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</si>
  <si>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</si>
  <si>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</si>
  <si>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</si>
  <si>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</si>
  <si>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</si>
  <si>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</si>
  <si>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</si>
  <si>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</si>
  <si>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</si>
  <si>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</si>
  <si>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</si>
  <si>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</si>
  <si>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</si>
  <si>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</si>
  <si>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</si>
  <si>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</si>
  <si>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</si>
  <si>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</si>
  <si>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</si>
  <si>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</si>
  <si>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</si>
  <si>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</si>
  <si>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</si>
  <si>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</si>
  <si>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</si>
  <si>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</si>
  <si>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</si>
  <si>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</si>
  <si>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</si>
  <si>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</si>
  <si>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</si>
  <si>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</si>
  <si>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</si>
  <si>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</si>
  <si>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</si>
  <si>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</si>
  <si>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</si>
  <si>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</si>
  <si>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</si>
  <si>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</si>
  <si>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</si>
  <si>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</si>
  <si>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</si>
  <si>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</si>
  <si>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</si>
  <si>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</si>
  <si>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</si>
  <si>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</si>
  <si>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</si>
  <si>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</si>
  <si>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</si>
  <si>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</si>
  <si>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</si>
  <si>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</si>
  <si>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</si>
  <si>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</si>
  <si>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</si>
  <si>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</si>
  <si>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</si>
  <si>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</si>
  <si>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</si>
  <si>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</si>
  <si>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</si>
  <si>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</si>
  <si>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</si>
  <si>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</si>
  <si>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</si>
  <si>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</si>
  <si>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</si>
  <si>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</si>
  <si>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</si>
  <si>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</si>
  <si>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</si>
  <si>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</si>
  <si>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</si>
  <si>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</si>
  <si>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</si>
  <si>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</si>
  <si>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</si>
  <si>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</si>
  <si>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</si>
  <si>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</si>
  <si>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</si>
  <si>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</si>
  <si>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</si>
  <si>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</si>
  <si>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</si>
  <si>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</si>
  <si>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</si>
  <si>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</si>
  <si>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</si>
  <si>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</si>
  <si>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</si>
  <si>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</si>
  <si>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</si>
  <si>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</si>
  <si>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</si>
  <si>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</si>
  <si>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</si>
  <si>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</si>
  <si>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</si>
  <si>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</si>
  <si>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</si>
  <si>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</si>
  <si>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</si>
  <si>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</si>
  <si>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</si>
  <si>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</si>
  <si>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</si>
  <si>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</si>
  <si>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</si>
  <si>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</si>
  <si>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</si>
  <si>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</si>
  <si>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</si>
  <si>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</si>
  <si>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</si>
  <si>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</si>
  <si>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</si>
  <si>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</si>
  <si>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</si>
  <si>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</si>
  <si>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</si>
  <si>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</si>
  <si>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</si>
  <si>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</si>
  <si>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</si>
  <si>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</si>
  <si>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</si>
  <si>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</si>
  <si>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</si>
  <si>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</si>
  <si>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</si>
  <si>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</si>
  <si>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</si>
  <si>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</si>
  <si>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</si>
  <si>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</si>
  <si>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</si>
  <si>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</si>
  <si>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</si>
  <si>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</si>
  <si>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</si>
  <si>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</si>
  <si>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</si>
  <si>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</si>
  <si>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</si>
  <si>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</si>
  <si>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</si>
  <si>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</si>
  <si>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</si>
  <si>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</si>
  <si>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</si>
  <si>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</si>
  <si>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</si>
  <si>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</si>
  <si>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</si>
  <si>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</si>
  <si>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</si>
  <si>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</si>
  <si>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</si>
  <si>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</si>
  <si>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</si>
  <si>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</si>
  <si>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</si>
  <si>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</si>
  <si>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</si>
  <si>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</si>
  <si>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</si>
  <si>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</si>
  <si>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</si>
  <si>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</si>
  <si>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</si>
  <si>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</si>
  <si>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</si>
  <si>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</si>
  <si>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</si>
  <si>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</si>
  <si>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</si>
  <si>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</si>
  <si>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</si>
  <si>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</si>
  <si>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</si>
  <si>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</si>
  <si>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</si>
  <si>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</si>
  <si>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</si>
  <si>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</si>
  <si>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</si>
  <si>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</si>
  <si>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</si>
  <si>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</si>
  <si>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</si>
  <si>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</si>
  <si>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</si>
  <si>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</si>
  <si>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</si>
  <si>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</si>
  <si>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</si>
  <si>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</si>
  <si>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</si>
  <si>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</si>
  <si>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</si>
  <si>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</si>
  <si>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</si>
  <si>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</si>
  <si>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</si>
  <si>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</si>
  <si>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</si>
  <si>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</si>
  <si>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</si>
  <si>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</si>
  <si>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</si>
  <si>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</si>
  <si>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</si>
  <si>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</si>
  <si>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</si>
  <si>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</si>
  <si>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</si>
  <si>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</si>
  <si>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</si>
  <si>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</si>
  <si>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</si>
  <si>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</si>
  <si>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</si>
  <si>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</si>
  <si>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</si>
  <si>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</si>
  <si>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</si>
  <si>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</si>
  <si>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</si>
  <si>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</si>
  <si>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</si>
  <si>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</si>
  <si>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</si>
  <si>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</si>
  <si>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</si>
  <si>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</si>
  <si>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</si>
  <si>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</si>
  <si>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</si>
  <si>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</si>
  <si>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</si>
  <si>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</si>
  <si>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</si>
  <si>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</si>
  <si>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</si>
  <si>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</si>
  <si>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</si>
  <si>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</si>
  <si>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</si>
  <si>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</si>
  <si>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</si>
  <si>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</si>
  <si>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</si>
  <si>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</si>
  <si>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</si>
  <si>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</si>
  <si>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</si>
  <si>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</si>
  <si>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</si>
  <si>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</si>
  <si>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</si>
  <si>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</si>
  <si>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</si>
  <si>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</si>
  <si>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</si>
  <si>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</si>
  <si>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</si>
  <si>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</si>
  <si>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</si>
  <si>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</si>
  <si>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</si>
  <si>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</si>
  <si>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</si>
  <si>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</si>
  <si>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</si>
  <si>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</si>
  <si>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</si>
  <si>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</si>
  <si>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</si>
  <si>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</si>
  <si>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</si>
  <si>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</si>
  <si>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</si>
  <si>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</si>
  <si>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</si>
  <si>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</si>
  <si>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</si>
  <si>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</si>
  <si>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</si>
  <si>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</si>
  <si>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</si>
  <si>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</si>
  <si>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</si>
  <si>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</si>
  <si>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</si>
  <si>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</si>
  <si>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</si>
  <si>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</si>
  <si>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</si>
  <si>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</si>
  <si>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</si>
  <si>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</si>
  <si>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</si>
  <si>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</si>
  <si>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</si>
  <si>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</si>
  <si>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</si>
  <si>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</si>
  <si>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</si>
  <si>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</si>
  <si>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</si>
  <si>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</si>
  <si>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</si>
  <si>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</si>
  <si>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</si>
  <si>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</si>
  <si>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</si>
  <si>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</si>
  <si>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</si>
  <si>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</si>
  <si>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</si>
  <si>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</si>
  <si>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</si>
  <si>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</si>
  <si>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</si>
  <si>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</si>
  <si>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</si>
  <si>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</si>
  <si>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</si>
  <si>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</si>
  <si>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</si>
  <si>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</si>
  <si>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</si>
  <si>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</si>
  <si>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</si>
  <si>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</si>
  <si>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</si>
  <si>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</si>
  <si>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</si>
  <si>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</si>
  <si>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</si>
  <si>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</si>
  <si>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</si>
  <si>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</si>
  <si>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</si>
  <si>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</si>
  <si>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</si>
  <si>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</si>
  <si>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</si>
  <si>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</si>
  <si>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</si>
  <si>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</si>
  <si>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</si>
  <si>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</si>
  <si>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</si>
  <si>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</si>
  <si>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</si>
  <si>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</si>
  <si>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</si>
  <si>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</si>
  <si>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</si>
  <si>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</si>
  <si>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</si>
  <si>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</si>
  <si>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</si>
  <si>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</si>
  <si>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</si>
  <si>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</si>
  <si>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</si>
  <si>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</si>
  <si>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</si>
  <si>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</si>
  <si>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</si>
  <si>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</si>
  <si>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</si>
  <si>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</si>
  <si>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</si>
  <si>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</si>
  <si>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</si>
  <si>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</si>
  <si>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</si>
  <si>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</si>
  <si>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</si>
  <si>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</si>
  <si>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</si>
  <si>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</si>
  <si>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</si>
  <si>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</si>
  <si>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</si>
  <si>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</si>
  <si>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</si>
  <si>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</si>
  <si>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</si>
  <si>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</si>
  <si>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</si>
  <si>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</si>
  <si>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</si>
  <si>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</si>
  <si>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</si>
  <si>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</si>
  <si>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</si>
  <si>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</si>
  <si>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</si>
  <si>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</si>
  <si>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</si>
  <si>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</si>
  <si>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</si>
  <si>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</si>
  <si>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</si>
  <si>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</si>
  <si>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</si>
  <si>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</si>
  <si>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</si>
  <si>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</si>
  <si>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</si>
  <si>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</si>
  <si>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</si>
  <si>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</si>
  <si>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</si>
  <si>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</si>
  <si>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</si>
  <si>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</si>
  <si>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</si>
  <si>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</si>
  <si>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</si>
  <si>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</si>
  <si>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</si>
  <si>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</si>
  <si>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</si>
  <si>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</si>
  <si>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</si>
  <si>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</si>
  <si>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</si>
  <si>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</si>
  <si>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</si>
  <si>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</si>
  <si>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</si>
  <si>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</si>
  <si>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</si>
  <si>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</si>
  <si>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</si>
  <si>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</si>
  <si>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</si>
  <si>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</si>
  <si>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</si>
  <si>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</si>
  <si>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</si>
  <si>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</si>
  <si>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</si>
  <si>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</si>
  <si>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</si>
  <si>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</si>
  <si>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</si>
  <si>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</si>
  <si>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</si>
  <si>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</si>
  <si>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</si>
  <si>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</si>
  <si>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</si>
  <si>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</si>
  <si>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</si>
  <si>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</si>
  <si>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</si>
  <si>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</si>
  <si>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</si>
  <si>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</si>
  <si>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</si>
  <si>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</si>
  <si>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</si>
  <si>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</si>
  <si>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</si>
  <si>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</si>
  <si>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</si>
  <si>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</si>
  <si>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</si>
  <si>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</si>
  <si>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</si>
  <si>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</si>
  <si>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</si>
  <si>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</si>
  <si>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</si>
  <si>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</si>
  <si>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</si>
  <si>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</si>
  <si>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</si>
  <si>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</si>
  <si>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</si>
  <si>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</si>
  <si>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</si>
  <si>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</si>
  <si>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</si>
  <si>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</si>
  <si>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</si>
  <si>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</si>
  <si>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</si>
  <si>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</si>
  <si>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</si>
  <si>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</si>
  <si>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</si>
  <si>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</si>
  <si>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</si>
  <si>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</si>
  <si>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</si>
  <si>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</si>
  <si>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</si>
  <si>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</si>
  <si>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</si>
  <si>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</si>
  <si>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</si>
  <si>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</si>
  <si>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</si>
  <si>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</si>
  <si>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</si>
  <si>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</si>
  <si>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</si>
  <si>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</si>
  <si>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</si>
  <si>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</si>
  <si>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</si>
  <si>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</si>
  <si>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</si>
  <si>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</si>
  <si>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</si>
  <si>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</si>
  <si>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</si>
  <si>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</si>
  <si>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</si>
  <si>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</si>
  <si>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</si>
  <si>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</si>
  <si>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</si>
  <si>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</si>
  <si>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</si>
  <si>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</si>
  <si>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</si>
  <si>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</si>
  <si>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</si>
  <si>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</si>
  <si>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</si>
  <si>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</si>
  <si>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</si>
  <si>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</si>
  <si>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</si>
  <si>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</si>
  <si>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</si>
  <si>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</si>
  <si>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</si>
  <si>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</si>
  <si>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</si>
  <si>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</si>
  <si>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</si>
  <si>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</si>
  <si>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</si>
  <si>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</si>
  <si>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</si>
  <si>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</si>
  <si>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</si>
  <si>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</si>
  <si>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</si>
  <si>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</si>
  <si>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</si>
  <si>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</si>
  <si>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</si>
  <si>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</si>
  <si>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</si>
  <si>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</si>
  <si>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</si>
  <si>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</si>
  <si>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</si>
  <si>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</si>
  <si>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</si>
  <si>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</si>
  <si>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</si>
  <si>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</si>
  <si>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</si>
  <si>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</si>
  <si>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</si>
  <si>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</si>
  <si>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</si>
  <si>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</si>
  <si>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</si>
  <si>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</si>
  <si>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</si>
  <si>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</si>
  <si>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</si>
  <si>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</si>
  <si>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</si>
  <si>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</si>
  <si>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</si>
  <si>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</si>
  <si>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</si>
  <si>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</si>
  <si>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</si>
  <si>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</si>
  <si>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</si>
  <si>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</si>
  <si>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</si>
  <si>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</si>
  <si>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</si>
  <si>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</si>
  <si>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</si>
  <si>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</si>
  <si>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</si>
  <si>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</si>
  <si>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</si>
  <si>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</si>
  <si>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</si>
  <si>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</si>
  <si>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</si>
  <si>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</si>
  <si>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</si>
  <si>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</si>
  <si>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</si>
  <si>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</si>
  <si>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</si>
  <si>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</si>
  <si>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</si>
  <si>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</si>
  <si>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</si>
  <si>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</si>
  <si>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</si>
  <si>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</si>
  <si>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</si>
  <si>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</si>
  <si>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</si>
  <si>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</si>
  <si>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</si>
  <si>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</si>
  <si>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</si>
  <si>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</si>
  <si>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</si>
  <si>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</si>
  <si>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</si>
  <si>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</si>
  <si>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</si>
  <si>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</si>
  <si>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</si>
  <si>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</si>
  <si>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</si>
  <si>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</si>
  <si>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</si>
  <si>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</si>
  <si>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</si>
  <si>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</si>
  <si>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</si>
  <si>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</si>
  <si>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</si>
  <si>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</si>
  <si>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</si>
  <si>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</si>
  <si>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</si>
  <si>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</si>
  <si>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</si>
  <si>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</si>
  <si>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</si>
  <si>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</si>
  <si>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</si>
  <si>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</si>
  <si>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</si>
  <si>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</si>
  <si>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</si>
  <si>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</si>
  <si>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</si>
  <si>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</si>
  <si>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</si>
  <si>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</si>
  <si>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</si>
  <si>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</si>
  <si>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</si>
  <si>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</si>
  <si>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</si>
  <si>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</si>
  <si>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</si>
  <si>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</si>
  <si>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</si>
  <si>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</si>
  <si>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</si>
  <si>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</si>
  <si>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</si>
  <si>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</si>
  <si>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</si>
  <si>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</si>
  <si>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</si>
  <si>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</si>
  <si>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</si>
  <si>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</si>
  <si>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</si>
  <si>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</si>
  <si>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</si>
  <si>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</si>
  <si>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</si>
  <si>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</si>
  <si>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</si>
  <si>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</si>
  <si>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</si>
  <si>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</si>
  <si>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</si>
  <si>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</si>
  <si>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</si>
  <si>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</si>
  <si>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</si>
  <si>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</si>
  <si>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</si>
  <si>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</si>
  <si>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</si>
  <si>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</si>
  <si>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</si>
  <si>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</si>
  <si>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</si>
  <si>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</si>
  <si>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</si>
  <si>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</si>
  <si>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</si>
  <si>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</si>
  <si>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</si>
  <si>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</si>
  <si>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</si>
  <si>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</si>
  <si>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</si>
  <si>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</si>
  <si>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</si>
  <si>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</si>
  <si>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</si>
  <si>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</si>
  <si>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</si>
  <si>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</si>
  <si>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</si>
  <si>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</si>
  <si>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</si>
  <si>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</si>
  <si>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</si>
  <si>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</si>
  <si>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</si>
  <si>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</si>
  <si>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</si>
  <si>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</si>
  <si>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</si>
  <si>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</si>
  <si>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</si>
  <si>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</si>
  <si>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</si>
  <si>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</si>
  <si>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</si>
  <si>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</si>
  <si>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</si>
  <si>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</si>
  <si>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</si>
  <si>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</si>
  <si>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</si>
  <si>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</si>
  <si>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</si>
  <si>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</si>
  <si>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</si>
  <si>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</si>
  <si>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</si>
  <si>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</si>
  <si>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</si>
  <si>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</si>
  <si>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</si>
  <si>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</si>
  <si>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</si>
  <si>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</si>
  <si>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</si>
  <si>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</si>
  <si>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</si>
  <si>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</si>
  <si>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</si>
  <si>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</si>
  <si>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</si>
  <si>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</si>
  <si>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</si>
  <si>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</si>
  <si>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</si>
  <si>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</si>
  <si>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</si>
  <si>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</si>
  <si>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</si>
  <si>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</si>
  <si>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</si>
  <si>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</si>
  <si>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</si>
  <si>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</si>
  <si>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</si>
  <si>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</si>
  <si>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</si>
  <si>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</si>
  <si>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</si>
  <si>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</si>
  <si>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</si>
  <si>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</si>
  <si>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</si>
  <si>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</si>
  <si>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</si>
  <si>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</si>
  <si>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</si>
  <si>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</si>
  <si>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</si>
  <si>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</si>
  <si>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</si>
  <si>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</si>
  <si>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</si>
  <si>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</si>
  <si>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</si>
  <si>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</si>
  <si>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</si>
  <si>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</si>
  <si>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</si>
  <si>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</si>
  <si>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</si>
  <si>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</si>
  <si>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</si>
  <si>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</si>
  <si>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</si>
  <si>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</si>
  <si>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</si>
  <si>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</si>
  <si>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</si>
  <si>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</si>
  <si>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</si>
  <si>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</si>
  <si>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</si>
  <si>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</si>
  <si>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</si>
  <si>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</si>
  <si>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</si>
  <si>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</si>
  <si>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</si>
  <si>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</si>
  <si>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</si>
  <si>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</si>
  <si>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</si>
  <si>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</si>
  <si>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</si>
  <si>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</si>
  <si>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</si>
  <si>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</si>
  <si>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</si>
  <si>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</si>
  <si>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</si>
  <si>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</si>
  <si>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</si>
  <si>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</si>
  <si>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</si>
  <si>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</si>
  <si>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</si>
  <si>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</si>
  <si>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</si>
  <si>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</si>
  <si>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</si>
  <si>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</si>
  <si>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</si>
  <si>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</si>
  <si>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</si>
  <si>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</si>
  <si>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</si>
  <si>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</si>
  <si>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</si>
  <si>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</si>
  <si>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</si>
  <si>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</si>
  <si>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</si>
  <si>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</si>
  <si>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</si>
  <si>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</si>
  <si>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</si>
  <si>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</si>
  <si>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</si>
  <si>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</si>
  <si>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</si>
  <si>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</si>
  <si>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</si>
  <si>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</si>
  <si>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</si>
  <si>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</si>
  <si>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</si>
  <si>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</si>
  <si>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</si>
  <si>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</si>
  <si>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</si>
  <si>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</si>
  <si>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</si>
  <si>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</si>
  <si>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</si>
  <si>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</si>
  <si>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</si>
  <si>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</si>
  <si>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</si>
  <si>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</si>
  <si>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</si>
  <si>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</si>
  <si>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</si>
  <si>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</si>
  <si>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</si>
  <si>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</si>
  <si>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</si>
  <si>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</si>
  <si>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</si>
  <si>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</si>
  <si>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</si>
  <si>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</si>
  <si>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</si>
  <si>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</si>
  <si>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</si>
  <si>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</si>
  <si>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</si>
  <si>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</si>
  <si>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</si>
  <si>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</si>
  <si>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</si>
  <si>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</si>
  <si>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</si>
  <si>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</si>
  <si>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</si>
  <si>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</si>
  <si>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</si>
  <si>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</si>
  <si>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</si>
  <si>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</si>
  <si>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</si>
  <si>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</si>
  <si>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</si>
  <si>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</si>
  <si>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</si>
  <si>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</si>
  <si>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</si>
  <si>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</si>
  <si>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</si>
  <si>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</si>
  <si>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</si>
  <si>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</si>
  <si>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</si>
  <si>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</si>
  <si>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</si>
  <si>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</si>
  <si>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</si>
  <si>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</si>
  <si>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</si>
  <si>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</si>
  <si>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</si>
  <si>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</si>
  <si>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</si>
  <si>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</si>
  <si>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</si>
  <si>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</si>
  <si>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</si>
  <si>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</si>
  <si>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</si>
  <si>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</si>
  <si>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</si>
  <si>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</si>
  <si>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</si>
  <si>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</si>
  <si>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</si>
  <si>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</si>
  <si>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</si>
  <si>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</si>
  <si>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</si>
  <si>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</si>
  <si>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</si>
  <si>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</si>
  <si>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</si>
  <si>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</si>
  <si>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</si>
  <si>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</si>
  <si>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</si>
  <si>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</si>
  <si>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</si>
  <si>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</si>
  <si>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</si>
  <si>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</si>
  <si>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</si>
  <si>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</si>
  <si>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</si>
  <si>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</si>
  <si>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</si>
  <si>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</si>
  <si>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</si>
  <si>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</si>
  <si>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</si>
  <si>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</si>
  <si>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</si>
  <si>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</si>
  <si>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</si>
  <si>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</si>
  <si>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</si>
  <si>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</si>
  <si>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</si>
  <si>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</si>
  <si>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</si>
  <si>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</si>
  <si>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</si>
  <si>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</si>
  <si>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</si>
  <si>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</si>
  <si>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</si>
  <si>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</si>
  <si>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</si>
  <si>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</si>
  <si>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</si>
  <si>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</si>
  <si>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</si>
  <si>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</si>
  <si>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</si>
  <si>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</si>
  <si>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</si>
  <si>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</si>
  <si>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</si>
  <si>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</si>
  <si>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</si>
  <si>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</si>
  <si>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</si>
  <si>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</si>
  <si>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</si>
  <si>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</si>
  <si>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</si>
  <si>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</si>
  <si>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</si>
  <si>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</si>
  <si>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</si>
  <si>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</si>
  <si>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</si>
  <si>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</si>
  <si>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</si>
  <si>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</si>
  <si>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</si>
  <si>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</si>
  <si>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</si>
  <si>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</si>
  <si>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</si>
  <si>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</si>
  <si>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</si>
  <si>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</si>
  <si>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</si>
  <si>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</si>
  <si>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</si>
  <si>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</si>
  <si>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</si>
  <si>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</si>
  <si>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</si>
  <si>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</si>
  <si>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</si>
  <si>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</si>
  <si>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</si>
  <si>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</si>
  <si>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</si>
  <si>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</si>
  <si>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</si>
  <si>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</si>
  <si>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</si>
  <si>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</si>
  <si>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</si>
  <si>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</si>
  <si>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</si>
  <si>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</si>
  <si>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</si>
  <si>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</si>
  <si>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</si>
  <si>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</si>
  <si>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</si>
  <si>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</si>
  <si>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</si>
  <si>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</si>
  <si>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</si>
  <si>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</si>
  <si>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</si>
  <si>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</si>
  <si>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</si>
  <si>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</si>
  <si>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</si>
  <si>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</si>
  <si>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</si>
  <si>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</si>
  <si>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</si>
  <si>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</si>
  <si>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</si>
  <si>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</si>
  <si>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</si>
  <si>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</si>
  <si>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</si>
  <si>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</si>
  <si>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</si>
  <si>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</si>
  <si>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</si>
  <si>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</si>
  <si>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</si>
  <si>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</si>
  <si>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</si>
  <si>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</si>
  <si>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</si>
  <si>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</si>
  <si>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</si>
  <si>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</si>
  <si>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</si>
  <si>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</si>
  <si>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</si>
  <si>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</si>
  <si>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</si>
  <si>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</si>
  <si>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</si>
  <si>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</si>
  <si>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</si>
  <si>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</si>
  <si>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</si>
  <si>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</si>
  <si>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</si>
  <si>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</si>
  <si>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</si>
  <si>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</si>
  <si>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</si>
  <si>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</si>
  <si>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</si>
  <si>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</si>
  <si>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</si>
  <si>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</si>
  <si>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</si>
  <si>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</si>
  <si>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</si>
  <si>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</si>
  <si>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</si>
  <si>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</si>
  <si>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</si>
  <si>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</si>
  <si>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</si>
  <si>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</si>
  <si>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</si>
  <si>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</si>
  <si>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</si>
  <si>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</si>
  <si>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</si>
  <si>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</si>
  <si>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</si>
  <si>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</si>
  <si>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</si>
  <si>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</si>
  <si>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</si>
  <si>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</si>
  <si>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</si>
  <si>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</si>
  <si>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</si>
  <si>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</si>
  <si>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</si>
  <si>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</si>
  <si>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</si>
  <si>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</si>
  <si>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</si>
  <si>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</si>
  <si>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</si>
  <si>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</si>
  <si>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</si>
  <si>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</si>
  <si>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</si>
  <si>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</si>
  <si>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</si>
  <si>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</si>
  <si>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</si>
  <si>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</si>
  <si>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</si>
  <si>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</si>
  <si>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</si>
  <si>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</si>
  <si>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</si>
  <si>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</si>
  <si>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</si>
  <si>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</si>
  <si>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</si>
  <si>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</si>
  <si>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</si>
  <si>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</si>
  <si>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</si>
  <si>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</si>
  <si>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</si>
  <si>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</si>
  <si>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</si>
  <si>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</si>
  <si>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</si>
  <si>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</si>
  <si>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</si>
  <si>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</si>
  <si>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</si>
  <si>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</si>
  <si>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</si>
  <si>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</si>
  <si>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</si>
  <si>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</si>
  <si>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</si>
  <si>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</si>
  <si>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</si>
  <si>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</si>
  <si>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</si>
  <si>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</si>
  <si>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</si>
  <si>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</si>
  <si>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</si>
  <si>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</si>
  <si>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</si>
  <si>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</si>
  <si>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</si>
  <si>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</si>
  <si>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</si>
  <si>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</si>
  <si>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</si>
  <si>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</si>
  <si>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</si>
  <si>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</si>
  <si>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</si>
  <si>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</si>
  <si>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</si>
  <si>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</si>
  <si>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</si>
  <si>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</si>
  <si>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</si>
  <si>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</si>
  <si>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</si>
  <si>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</si>
  <si>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</si>
  <si>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</si>
  <si>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</si>
  <si>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</si>
  <si>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</si>
  <si>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</si>
  <si>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</si>
  <si>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</si>
  <si>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</si>
  <si>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</si>
  <si>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</si>
  <si>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</si>
  <si>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</si>
  <si>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</si>
  <si>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</si>
  <si>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</si>
  <si>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</si>
  <si>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</si>
  <si>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</si>
  <si>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</si>
  <si>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</si>
  <si>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</si>
  <si>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</si>
  <si>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</si>
  <si>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</si>
  <si>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</si>
  <si>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</si>
  <si>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</si>
  <si>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</si>
  <si>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</si>
  <si>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</si>
  <si>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</si>
  <si>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</si>
  <si>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</si>
  <si>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</si>
  <si>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</si>
  <si>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</si>
  <si>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</si>
  <si>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</si>
  <si>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</si>
  <si>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</si>
  <si>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</si>
  <si>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</si>
  <si>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</si>
  <si>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</si>
  <si>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</si>
  <si>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</si>
  <si>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</si>
  <si>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</si>
  <si>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</si>
  <si>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</si>
  <si>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</si>
  <si>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</si>
  <si>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</si>
  <si>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</si>
  <si>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</si>
  <si>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</si>
  <si>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</si>
  <si>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</si>
  <si>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</si>
  <si>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</si>
  <si>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</si>
  <si>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</si>
  <si>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</si>
  <si>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</si>
  <si>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</si>
  <si>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</si>
  <si>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</si>
  <si>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</si>
  <si>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</si>
  <si>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</si>
  <si>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</si>
  <si>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</si>
  <si>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</si>
  <si>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</si>
  <si>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</si>
  <si>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</si>
  <si>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</si>
  <si>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</si>
  <si>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</si>
  <si>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</si>
  <si>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</si>
  <si>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</si>
  <si>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</si>
  <si>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</si>
  <si>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</si>
  <si>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</si>
  <si>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</si>
  <si>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</si>
  <si>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</si>
  <si>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</si>
  <si>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</si>
  <si>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</si>
  <si>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</si>
  <si>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</si>
  <si>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</si>
  <si>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</si>
  <si>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</si>
  <si>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</si>
  <si>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</si>
  <si>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</si>
  <si>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</si>
  <si>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</si>
  <si>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</si>
  <si>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</si>
  <si>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</si>
  <si>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</si>
  <si>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</si>
  <si>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</si>
  <si>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</si>
  <si>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</si>
  <si>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</si>
  <si>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</si>
  <si>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</si>
  <si>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</si>
  <si>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</si>
  <si>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</si>
  <si>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</si>
  <si>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</si>
  <si>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</si>
  <si>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</si>
  <si>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</si>
  <si>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</si>
  <si>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</si>
  <si>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</si>
  <si>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</si>
  <si>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</si>
  <si>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</si>
  <si>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</si>
  <si>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</si>
  <si>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</si>
  <si>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</si>
  <si>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</si>
  <si>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</si>
  <si>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</si>
  <si>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</si>
  <si>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</si>
  <si>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</si>
  <si>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</si>
  <si>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</si>
  <si>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</si>
  <si>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</si>
  <si>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</si>
  <si>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</si>
  <si>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</si>
  <si>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</si>
  <si>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</si>
  <si>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</si>
  <si>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</si>
  <si>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</si>
  <si>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</si>
  <si>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</si>
  <si>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</si>
  <si>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</si>
  <si>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</si>
  <si>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</si>
  <si>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</si>
  <si>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</si>
  <si>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</si>
  <si>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</si>
  <si>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</si>
  <si>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</si>
  <si>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</si>
  <si>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</si>
  <si>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</si>
  <si>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</si>
  <si>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</si>
  <si>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</si>
  <si>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</si>
  <si>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</si>
  <si>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</si>
  <si>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</si>
  <si>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</si>
  <si>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</si>
  <si>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</si>
  <si>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</si>
  <si>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</si>
  <si>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</si>
  <si>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</si>
  <si>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</si>
  <si>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</si>
  <si>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</si>
  <si>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</si>
  <si>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</si>
  <si>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</si>
  <si>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</si>
  <si>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</si>
  <si>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</si>
  <si>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</si>
  <si>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</si>
  <si>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</si>
  <si>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</si>
  <si>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</si>
  <si>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</si>
  <si>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</si>
  <si>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</si>
  <si>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</si>
  <si>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</si>
  <si>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</si>
  <si>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</si>
  <si>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</si>
  <si>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</si>
  <si>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</si>
  <si>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</si>
  <si>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</si>
  <si>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</si>
  <si>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</si>
  <si>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</si>
  <si>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</si>
  <si>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</si>
  <si>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</si>
  <si>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</si>
  <si>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</si>
  <si>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</si>
  <si>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</si>
  <si>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</si>
  <si>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</si>
  <si>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</si>
  <si>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</si>
  <si>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</si>
  <si>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</si>
  <si>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</si>
  <si>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</si>
  <si>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</si>
  <si>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</si>
  <si>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</si>
  <si>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</si>
  <si>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</si>
  <si>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</si>
  <si>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</si>
  <si>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</si>
  <si>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</si>
  <si>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</si>
  <si>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</si>
  <si>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</si>
  <si>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</si>
  <si>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</si>
  <si>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</si>
  <si>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</si>
  <si>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</si>
  <si>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</si>
  <si>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</si>
  <si>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</si>
  <si>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</si>
  <si>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</si>
  <si>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</si>
  <si>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</si>
  <si>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</si>
  <si>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</si>
  <si>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</si>
  <si>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</si>
  <si>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</si>
  <si>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</si>
  <si>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</si>
  <si>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</si>
  <si>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</si>
  <si>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</si>
  <si>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</si>
  <si>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</si>
  <si>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</si>
  <si>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</si>
  <si>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</si>
  <si>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</si>
  <si>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</si>
  <si>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</si>
  <si>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</si>
  <si>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</si>
  <si>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</si>
  <si>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</si>
  <si>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</si>
  <si>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</si>
  <si>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</si>
  <si>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</si>
  <si>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</si>
  <si>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</si>
  <si>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</si>
  <si>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</si>
  <si>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</si>
  <si>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</si>
  <si>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</si>
  <si>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</si>
  <si>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</si>
  <si>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</si>
  <si>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</si>
  <si>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</si>
  <si>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</si>
  <si>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</si>
  <si>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</si>
  <si>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</si>
  <si>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</si>
  <si>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</si>
  <si>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</si>
  <si>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</si>
  <si>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</si>
  <si>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</si>
  <si>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</si>
  <si>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</si>
  <si>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</si>
  <si>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</si>
  <si>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</si>
  <si>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</si>
  <si>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</si>
  <si>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</si>
  <si>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</si>
  <si>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</si>
  <si>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</si>
  <si>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</si>
  <si>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</si>
  <si>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</si>
  <si>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</si>
  <si>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</si>
  <si>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</si>
  <si>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</si>
  <si>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</si>
  <si>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</si>
  <si>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</si>
  <si>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</si>
  <si>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</si>
  <si>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</si>
  <si>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</si>
  <si>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</si>
  <si>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</si>
  <si>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</si>
  <si>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</si>
  <si>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</si>
  <si>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</si>
  <si>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</si>
  <si>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</si>
  <si>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</si>
  <si>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</si>
  <si>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</si>
  <si>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</si>
  <si>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</si>
  <si>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</si>
  <si>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</si>
  <si>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</si>
  <si>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</si>
  <si>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</si>
  <si>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</si>
  <si>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</si>
  <si>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</si>
  <si>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</si>
  <si>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</si>
  <si>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</si>
  <si>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</si>
  <si>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</si>
  <si>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</si>
  <si>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</si>
  <si>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</si>
  <si>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</si>
  <si>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</si>
  <si>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</si>
  <si>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</si>
  <si>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</si>
  <si>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</si>
  <si>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</si>
  <si>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</si>
  <si>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</si>
  <si>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</si>
  <si>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</si>
  <si>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</si>
  <si>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</si>
  <si>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</si>
  <si>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</si>
  <si>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</si>
  <si>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</si>
  <si>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</si>
  <si>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</si>
  <si>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</si>
  <si>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</si>
  <si>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</si>
  <si>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</si>
  <si>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</si>
  <si>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</si>
  <si>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</si>
  <si>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</si>
  <si>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</si>
  <si>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</si>
  <si>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</si>
  <si>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</si>
  <si>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</si>
  <si>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</si>
  <si>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</si>
  <si>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</si>
  <si>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</si>
  <si>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</si>
  <si>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</si>
  <si>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</si>
  <si>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</si>
  <si>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</si>
  <si>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</si>
  <si>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</si>
  <si>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</si>
  <si>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</si>
  <si>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</si>
  <si>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</si>
  <si>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</si>
  <si>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</si>
  <si>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</si>
  <si>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</si>
  <si>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</si>
  <si>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</si>
  <si>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</si>
  <si>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</si>
  <si>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</si>
  <si>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</si>
  <si>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</si>
  <si>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</si>
  <si>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</si>
  <si>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</si>
  <si>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</si>
  <si>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</si>
  <si>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</si>
  <si>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</si>
  <si>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</si>
  <si>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</si>
  <si>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</si>
  <si>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</si>
  <si>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</si>
  <si>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</si>
  <si>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</si>
  <si>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</si>
  <si>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</si>
  <si>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</si>
  <si>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</si>
  <si>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</si>
  <si>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</si>
  <si>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</si>
  <si>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</si>
  <si>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</si>
  <si>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</si>
  <si>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</si>
  <si>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</si>
  <si>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</si>
  <si>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</si>
  <si>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</si>
  <si>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</si>
  <si>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</si>
  <si>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</si>
  <si>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</si>
  <si>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</si>
  <si>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</si>
  <si>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</si>
  <si>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</si>
  <si>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</si>
  <si>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</si>
  <si>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</si>
  <si>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</si>
  <si>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</si>
  <si>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</si>
  <si>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</si>
  <si>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</si>
  <si>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</si>
  <si>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</si>
  <si>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</si>
  <si>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</si>
  <si>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</si>
  <si>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</si>
  <si>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</si>
  <si>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</si>
  <si>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</si>
  <si>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</si>
  <si>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</si>
  <si>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</si>
  <si>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</si>
  <si>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</si>
  <si>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</si>
  <si>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</si>
  <si>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</si>
  <si>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</si>
  <si>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</si>
  <si>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</si>
  <si>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</si>
  <si>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</si>
  <si>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</si>
  <si>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</si>
  <si>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</si>
  <si>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</si>
  <si>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</si>
  <si>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</si>
  <si>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</si>
  <si>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</si>
  <si>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</si>
  <si>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</si>
  <si>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</si>
  <si>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</si>
  <si>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</si>
  <si>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</si>
  <si>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</si>
  <si>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</si>
  <si>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</si>
  <si>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</si>
  <si>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</si>
  <si>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</si>
  <si>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</si>
  <si>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</si>
  <si>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</si>
  <si>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</si>
  <si>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</si>
  <si>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</si>
  <si>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</si>
  <si>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</si>
  <si>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</si>
  <si>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</si>
  <si>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</si>
  <si>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</si>
  <si>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</si>
  <si>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</si>
  <si>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</si>
  <si>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</si>
  <si>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</si>
  <si>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</si>
  <si>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</si>
  <si>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</si>
  <si>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</si>
  <si>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</si>
  <si>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</si>
  <si>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</si>
  <si>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</si>
  <si>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</si>
  <si>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</si>
  <si>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</si>
  <si>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</si>
  <si>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</si>
  <si>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</si>
  <si>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</si>
  <si>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</si>
  <si>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</si>
  <si>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</si>
  <si>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</si>
  <si>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</si>
  <si>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</si>
  <si>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</si>
  <si>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</si>
  <si>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</si>
  <si>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</si>
  <si>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</si>
  <si>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</si>
  <si>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</si>
  <si>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</si>
  <si>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</si>
  <si>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</si>
  <si>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</si>
  <si>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</si>
  <si>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</si>
  <si>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</si>
  <si>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</si>
  <si>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</si>
  <si>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</si>
  <si>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</si>
  <si>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</si>
  <si>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</si>
  <si>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</si>
  <si>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</si>
  <si>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</si>
  <si>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</si>
  <si>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</si>
  <si>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</si>
  <si>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</si>
  <si>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</si>
  <si>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</si>
  <si>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</si>
  <si>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</si>
  <si>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</si>
  <si>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</si>
  <si>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</si>
  <si>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</si>
  <si>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</si>
  <si>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</si>
  <si>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</si>
  <si>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</si>
  <si>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</si>
  <si>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</si>
  <si>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</si>
  <si>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</si>
  <si>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</si>
  <si>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</si>
  <si>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</si>
  <si>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</si>
  <si>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</si>
  <si>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</si>
  <si>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</si>
  <si>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</si>
  <si>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</si>
  <si>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</si>
  <si>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</si>
  <si>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</si>
  <si>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</si>
  <si>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</si>
  <si>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</si>
  <si>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</si>
  <si>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</si>
  <si>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</si>
  <si>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</si>
  <si>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</si>
  <si>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</si>
  <si>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</si>
  <si>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</si>
  <si>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</si>
  <si>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</si>
  <si>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</si>
  <si>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</si>
  <si>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</si>
  <si>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</si>
  <si>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</si>
  <si>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</si>
  <si>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</si>
  <si>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</si>
  <si>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</si>
  <si>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</si>
  <si>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</si>
  <si>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</si>
  <si>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</si>
  <si>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</si>
  <si>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</si>
  <si>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</si>
  <si>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</si>
  <si>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</si>
  <si>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</si>
  <si>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</si>
  <si>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</si>
  <si>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</si>
  <si>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</si>
  <si>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</si>
  <si>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</si>
  <si>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</si>
  <si>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</si>
  <si>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</si>
  <si>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</si>
  <si>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</si>
  <si>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</si>
  <si>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</si>
  <si>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</si>
  <si>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</si>
  <si>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</si>
  <si>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</si>
  <si>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</si>
  <si>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</si>
  <si>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</si>
  <si>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</si>
  <si>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</si>
  <si>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</si>
  <si>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</si>
  <si>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</si>
  <si>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</si>
  <si>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</si>
  <si>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</si>
  <si>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</si>
  <si>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</si>
  <si>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</si>
  <si>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</si>
  <si>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</si>
  <si>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</si>
  <si>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</si>
  <si>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</si>
  <si>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</si>
  <si>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</si>
  <si>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</si>
  <si>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</si>
  <si>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</si>
  <si>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</si>
  <si>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</si>
  <si>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</si>
  <si>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</si>
  <si>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</si>
  <si>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</si>
  <si>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</si>
  <si>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</si>
  <si>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</si>
  <si>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</si>
  <si>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</si>
  <si>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</si>
  <si>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</si>
  <si>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</si>
  <si>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</si>
  <si>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</si>
  <si>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</si>
  <si>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</si>
  <si>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</si>
  <si>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</si>
  <si>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</si>
  <si>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</si>
  <si>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</si>
  <si>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</si>
  <si>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</si>
  <si>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</si>
  <si>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</si>
  <si>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</si>
  <si>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</si>
  <si>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</si>
  <si>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</si>
  <si>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</si>
  <si>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</si>
  <si>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</si>
  <si>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</si>
  <si>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</si>
  <si>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</si>
  <si>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</si>
  <si>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</si>
  <si>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</si>
  <si>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</si>
  <si>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</si>
  <si>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</si>
  <si>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</si>
  <si>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</si>
  <si>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</si>
  <si>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</si>
  <si>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</si>
  <si>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</si>
  <si>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</si>
  <si>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</si>
  <si>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</si>
  <si>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</si>
  <si>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</si>
  <si>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</si>
  <si>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</si>
  <si>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</si>
  <si>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</si>
  <si>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</si>
  <si>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</si>
  <si>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</si>
  <si>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</si>
  <si>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</si>
  <si>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</si>
  <si>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</si>
  <si>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</si>
  <si>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</si>
  <si>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</si>
  <si>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</si>
  <si>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</si>
  <si>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</si>
  <si>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</si>
  <si>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</si>
  <si>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</si>
  <si>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</si>
  <si>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</si>
  <si>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</si>
  <si>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</si>
  <si>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</si>
  <si>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</si>
  <si>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</si>
  <si>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</si>
  <si>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</si>
  <si>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</si>
  <si>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</si>
  <si>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</si>
  <si>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</si>
  <si>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</si>
  <si>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</si>
  <si>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</si>
  <si>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</si>
  <si>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</si>
  <si>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</si>
  <si>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</si>
  <si>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</si>
  <si>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</si>
  <si>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</si>
  <si>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</si>
  <si>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</si>
  <si>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</si>
  <si>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</si>
  <si>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</si>
  <si>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</si>
  <si>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</si>
  <si>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</si>
  <si>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</si>
  <si>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</si>
  <si>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</si>
  <si>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</si>
  <si>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</si>
  <si>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</si>
  <si>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</si>
  <si>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</si>
  <si>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</si>
  <si>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</si>
  <si>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</si>
  <si>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</si>
  <si>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</si>
  <si>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</si>
  <si>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</si>
  <si>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</si>
  <si>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</si>
  <si>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</si>
  <si>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</si>
  <si>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</si>
  <si>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</si>
  <si>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</si>
  <si>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</si>
  <si>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</si>
  <si>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</si>
  <si>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</si>
  <si>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</si>
  <si>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</si>
  <si>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</si>
  <si>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</si>
  <si>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</si>
  <si>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</si>
  <si>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</si>
  <si>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</si>
  <si>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</si>
  <si>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</si>
  <si>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</si>
  <si>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</si>
  <si>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</si>
  <si>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</si>
  <si>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</si>
  <si>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</si>
  <si>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</si>
  <si>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</si>
  <si>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</si>
  <si>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</si>
  <si>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</si>
  <si>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</si>
  <si>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</si>
  <si>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</si>
  <si>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</si>
  <si>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</si>
  <si>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</si>
  <si>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</si>
  <si>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</si>
  <si>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</si>
  <si>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</si>
  <si>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</si>
  <si>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</si>
  <si>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</si>
  <si>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</si>
  <si>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</si>
  <si>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</si>
  <si>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</si>
  <si>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</si>
  <si>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</si>
  <si>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</si>
  <si>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</si>
  <si>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</si>
  <si>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</si>
  <si>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</si>
  <si>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</si>
  <si>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</si>
  <si>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</si>
  <si>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</si>
  <si>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</si>
  <si>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</si>
  <si>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</si>
  <si>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</si>
  <si>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</si>
  <si>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</si>
  <si>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</si>
  <si>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</si>
  <si>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</si>
  <si>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</si>
  <si>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</si>
  <si>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</si>
  <si>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</si>
  <si>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</si>
  <si>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</si>
  <si>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</si>
  <si>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</si>
  <si>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</si>
  <si>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</si>
  <si>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</si>
  <si>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</si>
  <si>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</si>
  <si>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</si>
  <si>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</si>
  <si>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</si>
  <si>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</si>
  <si>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</si>
  <si>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</si>
  <si>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</si>
  <si>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</si>
  <si>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</si>
  <si>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</si>
  <si>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</si>
  <si>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</si>
  <si>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</si>
  <si>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</si>
  <si>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</si>
  <si>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</si>
  <si>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</si>
  <si>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</si>
  <si>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</si>
  <si>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</si>
  <si>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</si>
  <si>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</si>
  <si>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</si>
  <si>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</si>
  <si>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</si>
  <si>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</si>
  <si>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</si>
  <si>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</si>
  <si>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</si>
  <si>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</si>
  <si>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</si>
  <si>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</si>
  <si>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</si>
  <si>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</si>
  <si>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</si>
  <si>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</si>
  <si>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</si>
  <si>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</si>
  <si>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</si>
  <si>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</si>
  <si>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</si>
  <si>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</si>
  <si>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</si>
  <si>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</si>
  <si>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</si>
  <si>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</si>
  <si>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</si>
  <si>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</si>
  <si>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</si>
  <si>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</si>
  <si>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</si>
  <si>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</si>
  <si>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</si>
  <si>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</si>
  <si>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</si>
  <si>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</si>
  <si>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</si>
  <si>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</si>
  <si>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</si>
  <si>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</si>
  <si>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</si>
  <si>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</si>
  <si>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</si>
  <si>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</si>
  <si>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</si>
  <si>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</si>
  <si>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</si>
  <si>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</si>
  <si>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</si>
  <si>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</si>
  <si>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</si>
  <si>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</si>
  <si>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</si>
  <si>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</si>
  <si>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</si>
  <si>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</si>
  <si>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</si>
  <si>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</si>
  <si>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</si>
  <si>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</si>
  <si>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</si>
  <si>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</si>
  <si>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</si>
  <si>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</si>
  <si>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</si>
  <si>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</si>
  <si>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</si>
  <si>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</si>
  <si>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</si>
  <si>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</si>
  <si>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</si>
  <si>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</si>
  <si>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</si>
  <si>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</si>
  <si>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</si>
  <si>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</si>
  <si>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</si>
  <si>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</si>
  <si>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</si>
  <si>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</si>
  <si>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</si>
  <si>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</si>
  <si>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</si>
  <si>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</si>
  <si>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</si>
  <si>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</si>
  <si>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</si>
  <si>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</si>
  <si>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</si>
  <si>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</si>
  <si>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</si>
  <si>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</si>
  <si>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</si>
  <si>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</si>
  <si>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</si>
  <si>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</si>
  <si>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</si>
  <si>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</si>
  <si>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</si>
  <si>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</si>
  <si>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</si>
  <si>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</si>
  <si>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</si>
  <si>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</si>
  <si>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</si>
  <si>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</si>
  <si>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</si>
  <si>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</si>
  <si>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</si>
  <si>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</si>
  <si>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</si>
  <si>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</si>
  <si>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</si>
  <si>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</si>
  <si>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</si>
  <si>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</si>
  <si>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</si>
  <si>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</si>
  <si>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</si>
  <si>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</si>
  <si>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</si>
  <si>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</si>
  <si>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</si>
  <si>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</si>
  <si>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</si>
  <si>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</si>
  <si>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</si>
  <si>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</si>
  <si>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</si>
  <si>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</si>
  <si>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</si>
  <si>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</si>
  <si>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</si>
  <si>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</si>
  <si>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</si>
  <si>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</si>
  <si>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</si>
  <si>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</si>
  <si>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</si>
  <si>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</si>
  <si>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</si>
  <si>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</si>
  <si>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</si>
  <si>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</si>
  <si>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</si>
  <si>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</si>
  <si>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</si>
  <si>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</si>
  <si>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</si>
  <si>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</si>
  <si>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</si>
  <si>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</si>
  <si>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</si>
  <si>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</si>
  <si>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</si>
  <si>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</si>
  <si>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</si>
  <si>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</si>
  <si>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</si>
  <si>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</si>
  <si>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</si>
  <si>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</si>
  <si>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</si>
  <si>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</si>
  <si>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</si>
  <si>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</si>
  <si>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</si>
  <si>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</si>
  <si>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</si>
  <si>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</si>
  <si>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</si>
  <si>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</si>
  <si>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</si>
  <si>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</si>
  <si>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</si>
  <si>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</si>
  <si>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</si>
  <si>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</si>
  <si>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</si>
  <si>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</si>
  <si>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</si>
  <si>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</si>
  <si>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</si>
  <si>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</si>
  <si>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</si>
  <si>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</si>
  <si>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</si>
  <si>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</si>
  <si>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</si>
  <si>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</si>
  <si>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</si>
  <si>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</si>
  <si>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</si>
  <si>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</si>
  <si>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</si>
  <si>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</si>
  <si>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</si>
  <si>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</si>
  <si>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</si>
  <si>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</si>
  <si>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</si>
  <si>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</si>
  <si>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</si>
  <si>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</si>
  <si>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</si>
  <si>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</si>
  <si>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</si>
  <si>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</si>
  <si>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</si>
  <si>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</si>
  <si>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</si>
  <si>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</si>
  <si>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</si>
  <si>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</si>
  <si>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</si>
  <si>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</si>
  <si>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</si>
  <si>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</si>
  <si>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</si>
  <si>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</si>
  <si>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</si>
  <si>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</si>
  <si>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</si>
  <si>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</si>
  <si>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</si>
  <si>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</si>
  <si>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</si>
  <si>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</si>
  <si>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</si>
  <si>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</si>
  <si>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</si>
  <si>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</si>
  <si>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</si>
  <si>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</si>
  <si>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</si>
  <si>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</si>
  <si>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</si>
  <si>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</si>
  <si>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</si>
  <si>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</si>
  <si>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</si>
  <si>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</si>
  <si>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</si>
  <si>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</si>
  <si>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</si>
  <si>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</si>
  <si>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</si>
  <si>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</si>
  <si>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</si>
  <si>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</si>
  <si>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</si>
  <si>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</si>
  <si>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</si>
  <si>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</si>
  <si>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</si>
  <si>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</si>
  <si>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</si>
  <si>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</si>
  <si>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</si>
  <si>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</si>
  <si>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</si>
  <si>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</si>
  <si>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</si>
  <si>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</si>
  <si>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</si>
  <si>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</si>
  <si>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</si>
  <si>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</si>
  <si>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</si>
  <si>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</si>
  <si>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</si>
  <si>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</si>
  <si>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</si>
  <si>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</si>
  <si>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</si>
  <si>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</si>
  <si>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</si>
  <si>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</si>
  <si>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</si>
  <si>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</si>
  <si>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</si>
  <si>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</si>
  <si>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</si>
  <si>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</si>
  <si>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</si>
  <si>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</si>
  <si>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</si>
  <si>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</si>
  <si>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</si>
  <si>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</si>
  <si>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</si>
  <si>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</si>
  <si>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</si>
  <si>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</si>
  <si>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</si>
  <si>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</si>
  <si>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</si>
  <si>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</si>
  <si>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</si>
  <si>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</si>
  <si>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</si>
  <si>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</si>
  <si>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</si>
  <si>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</si>
  <si>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</si>
  <si>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</si>
  <si>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</si>
  <si>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</si>
  <si>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</si>
  <si>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</si>
  <si>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</si>
  <si>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</si>
  <si>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</si>
  <si>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</si>
  <si>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</si>
  <si>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</si>
  <si>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</si>
  <si>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</si>
  <si>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</si>
  <si>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</si>
  <si>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</si>
  <si>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</si>
  <si>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</si>
  <si>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</si>
  <si>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</si>
  <si>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</si>
  <si>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</si>
  <si>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</si>
  <si>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</si>
  <si>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</si>
  <si>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</si>
  <si>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</si>
  <si>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</si>
  <si>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</si>
  <si>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</si>
  <si>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</si>
  <si>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</si>
  <si>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</si>
  <si>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</si>
  <si>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</si>
  <si>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</si>
  <si>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</si>
  <si>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</si>
  <si>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</si>
  <si>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</si>
  <si>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</si>
  <si>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</si>
  <si>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</si>
  <si>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</si>
  <si>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</si>
  <si>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</si>
  <si>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</si>
  <si>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</si>
  <si>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</si>
  <si>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</si>
  <si>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</si>
  <si>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</si>
  <si>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</si>
  <si>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</si>
  <si>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</si>
  <si>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</si>
  <si>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</si>
  <si>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</si>
  <si>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</si>
  <si>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</si>
  <si>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</si>
  <si>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</si>
  <si>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</si>
  <si>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</si>
  <si>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</si>
  <si>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</si>
  <si>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</si>
  <si>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</si>
  <si>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</si>
  <si>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</si>
  <si>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</si>
  <si>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</si>
  <si>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</si>
  <si>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</si>
  <si>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</si>
  <si>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</si>
  <si>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</si>
  <si>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</si>
  <si>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</si>
  <si>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</si>
  <si>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</si>
  <si>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</si>
  <si>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</si>
  <si>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</si>
  <si>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</si>
  <si>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</si>
  <si>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</si>
  <si>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</si>
  <si>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</si>
  <si>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</si>
  <si>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</si>
  <si>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</si>
  <si>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</si>
  <si>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</si>
  <si>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</si>
  <si>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</si>
  <si>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</si>
  <si>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</si>
  <si>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</si>
  <si>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</si>
  <si>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</si>
  <si>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</si>
  <si>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</si>
  <si>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</si>
  <si>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</si>
  <si>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</si>
  <si>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</si>
  <si>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</si>
  <si>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</si>
  <si>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</si>
  <si>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</si>
  <si>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</si>
  <si>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</si>
  <si>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</si>
  <si>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</si>
  <si>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</si>
  <si>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</si>
  <si>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</si>
  <si>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</si>
  <si>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</si>
  <si>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</si>
  <si>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</si>
  <si>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</si>
  <si>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</si>
  <si>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</si>
  <si>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</si>
  <si>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</si>
  <si>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</si>
  <si>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</si>
  <si>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</si>
  <si>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</si>
  <si>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</si>
  <si>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</si>
  <si>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</si>
  <si>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</si>
  <si>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</si>
  <si>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</si>
  <si>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</si>
  <si>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</si>
  <si>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</si>
  <si>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</si>
  <si>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</si>
  <si>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</si>
  <si>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</si>
  <si>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</si>
  <si>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</si>
  <si>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</si>
  <si>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</si>
  <si>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</si>
  <si>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</si>
  <si>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</si>
  <si>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</si>
  <si>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</si>
  <si>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</si>
  <si>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</si>
  <si>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</si>
  <si>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</si>
  <si>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</si>
  <si>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</si>
  <si>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</si>
  <si>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</si>
  <si>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</si>
  <si>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</si>
  <si>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</si>
  <si>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</si>
  <si>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</si>
  <si>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</si>
  <si>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</si>
  <si>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</si>
  <si>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</si>
  <si>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</si>
  <si>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</si>
  <si>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</si>
  <si>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</si>
  <si>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</si>
  <si>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</si>
  <si>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</si>
  <si>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</si>
  <si>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</si>
  <si>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</si>
  <si>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</si>
  <si>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</si>
  <si>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</si>
  <si>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</si>
  <si>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</si>
  <si>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</si>
  <si>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</si>
  <si>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</si>
  <si>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</si>
  <si>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</si>
  <si>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</si>
  <si>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</si>
  <si>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</si>
  <si>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</si>
  <si>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</si>
  <si>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</si>
  <si>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</si>
  <si>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</si>
  <si>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</si>
  <si>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</si>
  <si>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</si>
  <si>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</si>
  <si>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</si>
  <si>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</si>
  <si>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</si>
  <si>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</si>
  <si>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</si>
  <si>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</si>
  <si>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</si>
  <si>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</si>
  <si>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</si>
  <si>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</si>
  <si>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</si>
  <si>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</si>
  <si>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</si>
  <si>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</si>
  <si>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</si>
  <si>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</si>
  <si>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</si>
  <si>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</si>
  <si>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</si>
  <si>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</si>
  <si>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</si>
  <si>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</si>
  <si>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</si>
  <si>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</si>
  <si>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</si>
  <si>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</si>
  <si>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</si>
  <si>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</si>
  <si>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</si>
  <si>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</si>
  <si>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</si>
  <si>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</si>
  <si>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</si>
  <si>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</si>
  <si>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</si>
  <si>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</si>
  <si>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</si>
  <si>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</si>
  <si>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</si>
  <si>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</si>
  <si>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</si>
  <si>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</si>
  <si>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</si>
  <si>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</si>
  <si>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</si>
  <si>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</si>
  <si>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</si>
  <si>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</si>
  <si>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</si>
  <si>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</si>
  <si>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</si>
  <si>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</si>
  <si>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</si>
  <si>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</si>
  <si>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</si>
  <si>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</si>
  <si>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</si>
  <si>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</si>
  <si>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</si>
  <si>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</si>
  <si>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</si>
  <si>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</si>
  <si>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</si>
  <si>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</si>
  <si>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</si>
  <si>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</si>
  <si>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</si>
  <si>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</si>
  <si>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</si>
  <si>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</si>
  <si>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</si>
  <si>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</si>
  <si>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</si>
  <si>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</si>
  <si>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</si>
  <si>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</si>
  <si>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</si>
  <si>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</si>
  <si>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</si>
  <si>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</si>
  <si>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</si>
  <si>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</si>
  <si>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</si>
  <si>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</si>
  <si>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</si>
  <si>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</si>
  <si>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</si>
  <si>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</si>
  <si>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</si>
  <si>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</si>
  <si>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</si>
  <si>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</si>
  <si>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</si>
  <si>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</si>
  <si>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</si>
  <si>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</si>
  <si>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</si>
  <si>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</si>
  <si>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</si>
  <si>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</si>
  <si>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</si>
  <si>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</si>
  <si>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</si>
  <si>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</si>
  <si>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</si>
  <si>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</si>
  <si>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</si>
  <si>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</si>
  <si>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</si>
  <si>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</si>
  <si>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</si>
  <si>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</si>
  <si>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</si>
  <si>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</si>
  <si>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</si>
  <si>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</si>
  <si>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</si>
  <si>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</si>
  <si>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</si>
  <si>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</si>
  <si>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</si>
  <si>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</si>
  <si>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</si>
  <si>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</si>
  <si>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</si>
  <si>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</si>
  <si>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</si>
  <si>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</si>
  <si>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</si>
  <si>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</si>
  <si>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</si>
  <si>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</si>
  <si>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</si>
  <si>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</si>
  <si>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</si>
  <si>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</si>
  <si>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</si>
  <si>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</si>
  <si>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</si>
  <si>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</si>
  <si>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</si>
  <si>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</si>
  <si>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</si>
  <si>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</si>
  <si>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</si>
  <si>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</si>
  <si>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</si>
  <si>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</si>
  <si>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</si>
  <si>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</si>
  <si>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</si>
  <si>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</si>
  <si>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</si>
  <si>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</si>
  <si>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</si>
  <si>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</si>
  <si>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</si>
  <si>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</si>
  <si>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</si>
  <si>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</si>
  <si>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</si>
  <si>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</si>
  <si>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</si>
  <si>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</si>
  <si>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</si>
  <si>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</si>
  <si>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</si>
  <si>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</si>
  <si>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</si>
  <si>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</si>
  <si>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</si>
  <si>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</si>
  <si>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</si>
  <si>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</si>
  <si>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</si>
  <si>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</si>
  <si>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</si>
  <si>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</si>
  <si>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</si>
  <si>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</si>
  <si>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</si>
  <si>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</si>
  <si>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</si>
  <si>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</si>
  <si>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</si>
  <si>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</si>
  <si>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</si>
  <si>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</si>
  <si>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</si>
  <si>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</si>
  <si>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</si>
  <si>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</si>
  <si>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</si>
  <si>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</si>
  <si>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</si>
  <si>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</si>
  <si>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</si>
  <si>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</si>
  <si>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</si>
  <si>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</si>
  <si>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</si>
  <si>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</si>
  <si>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</si>
  <si>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</si>
  <si>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</si>
  <si>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</si>
  <si>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</si>
  <si>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</si>
  <si>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</si>
  <si>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</si>
  <si>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</si>
  <si>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</si>
  <si>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</si>
  <si>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</si>
  <si>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</si>
  <si>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</si>
  <si>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</si>
  <si>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</si>
  <si>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</si>
  <si>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</si>
  <si>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</si>
  <si>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</si>
  <si>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</si>
  <si>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</si>
  <si>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</si>
  <si>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</si>
  <si>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</si>
  <si>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</si>
  <si>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</si>
  <si>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</si>
  <si>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</si>
  <si>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</si>
  <si>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</si>
  <si>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</si>
  <si>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</si>
  <si>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</si>
  <si>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</si>
  <si>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</si>
  <si>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</si>
  <si>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</si>
  <si>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</si>
  <si>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</si>
  <si>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</si>
  <si>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</si>
  <si>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</si>
  <si>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</si>
  <si>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</si>
  <si>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</si>
  <si>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</si>
  <si>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</si>
  <si>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</si>
  <si>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</si>
  <si>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</si>
  <si>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</si>
  <si>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</si>
  <si>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</si>
  <si>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</si>
  <si>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</si>
  <si>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</si>
  <si>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</si>
  <si>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</si>
  <si>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</si>
  <si>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</si>
  <si>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</si>
  <si>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</si>
  <si>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</si>
  <si>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</si>
  <si>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</si>
  <si>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</si>
  <si>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</si>
  <si>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</si>
  <si>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</si>
  <si>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</si>
  <si>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</si>
  <si>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</si>
  <si>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</si>
  <si>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</si>
  <si>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</si>
  <si>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</si>
  <si>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</si>
  <si>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</si>
  <si>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</si>
  <si>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</si>
  <si>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</si>
  <si>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</si>
  <si>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</si>
  <si>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</si>
  <si>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</si>
  <si>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</si>
  <si>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</si>
  <si>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</si>
  <si>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</si>
  <si>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</si>
  <si>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</si>
  <si>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</si>
  <si>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</si>
  <si>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</si>
  <si>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</si>
  <si>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</si>
  <si>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</si>
  <si>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</si>
  <si>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</si>
  <si>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</si>
  <si>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</si>
  <si>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</si>
  <si>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</si>
  <si>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</si>
  <si>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</si>
  <si>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</si>
  <si>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</si>
  <si>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</si>
  <si>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</si>
  <si>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</si>
  <si>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</si>
  <si>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</si>
  <si>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</si>
  <si>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</si>
  <si>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</si>
  <si>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</si>
  <si>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</si>
  <si>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</si>
  <si>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</si>
  <si>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</si>
  <si>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</si>
  <si>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</si>
  <si>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</si>
  <si>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</si>
  <si>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</si>
  <si>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</si>
  <si>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</si>
  <si>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</si>
  <si>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</si>
  <si>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</si>
  <si>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</si>
  <si>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</si>
  <si>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</si>
  <si>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</si>
  <si>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</si>
  <si>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</si>
  <si>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</si>
  <si>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</si>
  <si>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</si>
  <si>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</si>
  <si>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</si>
  <si>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</si>
  <si>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</si>
  <si>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</si>
  <si>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</si>
  <si>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</si>
  <si>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</si>
  <si>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</si>
  <si>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</si>
  <si>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</si>
  <si>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</si>
  <si>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</si>
  <si>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</si>
  <si>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</si>
  <si>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</si>
  <si>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</si>
  <si>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</si>
  <si>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</si>
  <si>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</si>
  <si>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</si>
  <si>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</si>
  <si>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</si>
  <si>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</si>
  <si>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</si>
  <si>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</si>
  <si>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</si>
  <si>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</si>
  <si>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</si>
  <si>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</si>
  <si>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</si>
  <si>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</si>
  <si>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</si>
  <si>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</si>
  <si>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</si>
  <si>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</si>
  <si>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</si>
  <si>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</si>
  <si>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</si>
  <si>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</si>
  <si>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</si>
  <si>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</si>
  <si>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</si>
  <si>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</si>
  <si>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</si>
  <si>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</si>
  <si>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</si>
  <si>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</si>
  <si>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</si>
  <si>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</si>
  <si>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</si>
  <si>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</si>
  <si>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</si>
  <si>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</si>
  <si>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</si>
  <si>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</si>
  <si>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</si>
  <si>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</si>
  <si>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</si>
  <si>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</si>
  <si>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</si>
  <si>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</si>
  <si>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</si>
  <si>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</si>
  <si>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</si>
  <si>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</si>
  <si>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</si>
  <si>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</si>
  <si>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</si>
  <si>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</si>
  <si>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</si>
  <si>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</si>
  <si>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</si>
  <si>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</si>
  <si>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</si>
  <si>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</si>
  <si>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</si>
  <si>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</si>
  <si>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</si>
  <si>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</si>
  <si>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</si>
  <si>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</si>
  <si>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</si>
  <si>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</si>
  <si>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</si>
  <si>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</si>
  <si>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</si>
  <si>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</si>
  <si>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</si>
  <si>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</si>
  <si>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</si>
  <si>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</si>
  <si>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</si>
  <si>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</si>
  <si>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</si>
  <si>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</si>
  <si>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</si>
  <si>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</si>
  <si>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</si>
  <si>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</si>
  <si>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</si>
  <si>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</si>
  <si>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</si>
  <si>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</si>
  <si>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</si>
  <si>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</si>
  <si>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</si>
  <si>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</si>
  <si>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</si>
  <si>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</si>
  <si>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</si>
  <si>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</si>
  <si>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</si>
  <si>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</si>
  <si>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</si>
  <si>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</si>
  <si>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</si>
  <si>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</si>
  <si>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</si>
  <si>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</si>
  <si>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</si>
  <si>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</si>
  <si>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</si>
  <si>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</si>
  <si>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</si>
  <si>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</si>
  <si>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</si>
  <si>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</si>
  <si>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</si>
  <si>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</si>
  <si>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</si>
  <si>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</si>
  <si>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</si>
  <si>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</si>
  <si>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</si>
  <si>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</si>
  <si>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</si>
  <si>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</si>
  <si>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</si>
  <si>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</si>
  <si>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</si>
  <si>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</si>
  <si>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</si>
  <si>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</si>
  <si>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</si>
  <si>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</si>
  <si>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</si>
  <si>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</si>
  <si>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</si>
  <si>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</si>
  <si>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</si>
  <si>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</si>
  <si>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</si>
  <si>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</si>
  <si>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</si>
  <si>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</si>
  <si>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</si>
  <si>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</si>
  <si>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</si>
  <si>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</si>
  <si>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</si>
  <si>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</si>
  <si>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</si>
  <si>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</si>
  <si>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</si>
  <si>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</si>
  <si>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</si>
  <si>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</si>
  <si>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</si>
  <si>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</si>
  <si>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</si>
  <si>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</si>
  <si>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</si>
  <si>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</si>
  <si>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</si>
  <si>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</si>
  <si>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</si>
  <si>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</si>
  <si>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</si>
  <si>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</si>
  <si>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</si>
  <si>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</si>
  <si>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</si>
  <si>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</si>
  <si>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</si>
  <si>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</si>
  <si>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</si>
  <si>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</si>
  <si>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</si>
  <si>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</si>
  <si>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</si>
  <si>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</si>
  <si>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</si>
  <si>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</si>
  <si>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</si>
  <si>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</si>
  <si>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</si>
  <si>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</si>
  <si>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</si>
  <si>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</si>
  <si>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</si>
  <si>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</si>
  <si>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</si>
  <si>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</si>
  <si>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</si>
  <si>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</si>
  <si>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</si>
  <si>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</si>
  <si>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</si>
  <si>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</si>
  <si>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</si>
  <si>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</si>
  <si>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</si>
  <si>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</si>
  <si>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</si>
  <si>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</si>
  <si>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</si>
  <si>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</si>
  <si>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</si>
  <si>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</si>
  <si>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</si>
  <si>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</si>
  <si>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</si>
  <si>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</si>
  <si>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</si>
  <si>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</si>
  <si>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</si>
  <si>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</si>
  <si>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</si>
  <si>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</si>
  <si>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</si>
  <si>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</si>
  <si>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</si>
  <si>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</si>
  <si>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</si>
  <si>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</si>
  <si>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</si>
  <si>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</si>
  <si>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</si>
  <si>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</si>
  <si>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</si>
  <si>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</si>
  <si>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</si>
  <si>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</si>
  <si>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</si>
  <si>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</si>
  <si>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</si>
  <si>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</si>
  <si>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</si>
  <si>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</si>
  <si>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</si>
  <si>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</si>
  <si>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</si>
  <si>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</si>
  <si>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</si>
  <si>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</si>
  <si>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</si>
  <si>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</si>
  <si>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</si>
  <si>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</si>
  <si>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</si>
  <si>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</si>
  <si>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</si>
  <si>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</si>
  <si>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</si>
  <si>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</si>
  <si>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</si>
  <si>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</si>
  <si>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</si>
  <si>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</si>
  <si>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</si>
  <si>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</si>
  <si>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</si>
  <si>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</si>
  <si>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</si>
  <si>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</si>
  <si>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</si>
  <si>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</si>
  <si>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</si>
  <si>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</si>
  <si>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</si>
  <si>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</si>
  <si>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</si>
  <si>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</si>
  <si>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</si>
  <si>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</si>
  <si>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</si>
  <si>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</si>
  <si>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</si>
  <si>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</si>
  <si>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</si>
  <si>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</si>
  <si>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</si>
  <si>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</si>
  <si>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</si>
  <si>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</si>
  <si>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</si>
  <si>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</si>
  <si>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</si>
  <si>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</si>
  <si>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</si>
  <si>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</si>
  <si>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</si>
  <si>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</si>
  <si>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</si>
  <si>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</si>
  <si>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</si>
  <si>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</si>
  <si>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</si>
  <si>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</si>
  <si>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</si>
  <si>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</si>
  <si>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</si>
  <si>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</si>
  <si>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</si>
  <si>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</si>
  <si>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</si>
  <si>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</si>
  <si>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</si>
  <si>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</si>
  <si>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</si>
  <si>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</si>
  <si>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</si>
  <si>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</si>
  <si>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</si>
  <si>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</si>
  <si>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</si>
  <si>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</si>
  <si>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</si>
  <si>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</si>
  <si>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</si>
  <si>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</si>
  <si>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</si>
  <si>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</si>
  <si>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</si>
  <si>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</si>
  <si>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</si>
  <si>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</si>
  <si>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</si>
  <si>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</si>
  <si>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</si>
  <si>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</si>
  <si>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</si>
  <si>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</si>
  <si>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</si>
  <si>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</si>
  <si>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</si>
  <si>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</si>
  <si>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</si>
  <si>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</si>
  <si>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</si>
  <si>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</si>
  <si>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</si>
  <si>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</si>
  <si>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</si>
  <si>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</si>
  <si>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</si>
  <si>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</si>
  <si>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</si>
  <si>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</si>
  <si>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</si>
  <si>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</si>
  <si>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</si>
  <si>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</si>
  <si>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</si>
  <si>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</si>
  <si>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</si>
  <si>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</si>
  <si>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</si>
  <si>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</si>
  <si>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</si>
  <si>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</si>
  <si>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</si>
  <si>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</si>
  <si>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</si>
  <si>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</si>
  <si>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</si>
  <si>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</si>
  <si>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</si>
  <si>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</si>
  <si>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</si>
  <si>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</si>
  <si>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</si>
  <si>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</si>
  <si>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</si>
  <si>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</si>
  <si>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</si>
  <si>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</si>
  <si>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</si>
  <si>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</si>
  <si>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</si>
  <si>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</si>
  <si>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</si>
  <si>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</si>
  <si>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</si>
  <si>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</si>
  <si>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</si>
  <si>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</si>
  <si>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</si>
  <si>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</si>
  <si>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</si>
  <si>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</si>
  <si>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</si>
  <si>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</si>
  <si>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</si>
  <si>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</si>
  <si>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</si>
  <si>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</si>
  <si>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</si>
  <si>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</si>
  <si>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</si>
  <si>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</si>
  <si>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</si>
  <si>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</si>
  <si>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</si>
  <si>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</si>
  <si>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</si>
  <si>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</si>
  <si>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</si>
  <si>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</si>
  <si>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</si>
  <si>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</si>
  <si>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</si>
  <si>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</si>
  <si>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</si>
  <si>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</si>
  <si>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</si>
  <si>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</si>
  <si>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</si>
  <si>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</si>
  <si>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</si>
  <si>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</si>
  <si>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</si>
  <si>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</si>
  <si>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</si>
  <si>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</si>
  <si>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</si>
  <si>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</si>
  <si>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</si>
  <si>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</si>
  <si>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</si>
  <si>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</si>
  <si>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</si>
  <si>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</si>
  <si>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</si>
  <si>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</si>
  <si>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</si>
  <si>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</si>
  <si>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</si>
  <si>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</si>
  <si>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</si>
  <si>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</si>
  <si>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</si>
  <si>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</si>
  <si>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</si>
  <si>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</si>
  <si>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</si>
  <si>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</si>
  <si>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</si>
  <si>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</si>
  <si>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</si>
  <si>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</si>
  <si>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</si>
  <si>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</si>
  <si>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</si>
  <si>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</si>
  <si>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</si>
  <si>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</si>
  <si>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</si>
  <si>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</si>
  <si>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</si>
  <si>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</si>
  <si>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</si>
  <si>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</si>
  <si>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</si>
  <si>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</si>
  <si>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</si>
  <si>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</si>
  <si>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</si>
  <si>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</si>
  <si>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</si>
  <si>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</si>
  <si>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</si>
  <si>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</si>
  <si>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</si>
  <si>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</si>
  <si>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</si>
  <si>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</si>
  <si>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</si>
  <si>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</si>
  <si>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</si>
  <si>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</si>
  <si>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</si>
  <si>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</si>
  <si>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</si>
  <si>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</si>
  <si>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</si>
  <si>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</si>
  <si>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</si>
  <si>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</si>
  <si>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</si>
  <si>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</si>
  <si>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</si>
  <si>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</si>
  <si>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</si>
  <si>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</si>
  <si>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</si>
  <si>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</si>
  <si>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</si>
  <si>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</si>
  <si>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</si>
  <si>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</si>
  <si>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</si>
  <si>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</si>
  <si>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</si>
  <si>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</si>
  <si>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</si>
  <si>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</si>
  <si>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</si>
  <si>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</si>
  <si>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</si>
  <si>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</si>
  <si>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</si>
  <si>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</si>
  <si>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</si>
  <si>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</si>
  <si>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</si>
  <si>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</si>
  <si>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</si>
  <si>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</si>
  <si>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</si>
  <si>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</si>
  <si>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</si>
  <si>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</si>
  <si>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</si>
  <si>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</si>
  <si>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</si>
  <si>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</si>
  <si>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</si>
  <si>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</si>
  <si>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</si>
  <si>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</si>
  <si>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</si>
  <si>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</si>
  <si>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</si>
  <si>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</si>
  <si>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</si>
  <si>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</si>
  <si>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</si>
  <si>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</si>
  <si>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</si>
  <si>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</si>
  <si>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</si>
  <si>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</si>
  <si>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</si>
  <si>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</si>
  <si>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</si>
  <si>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</si>
  <si>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</si>
  <si>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</si>
  <si>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</si>
  <si>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</si>
  <si>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</si>
  <si>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</si>
  <si>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</si>
  <si>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</si>
  <si>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</si>
  <si>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</si>
  <si>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</si>
  <si>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</si>
  <si>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</si>
  <si>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</si>
  <si>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</si>
  <si>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</si>
  <si>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</si>
  <si>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</si>
  <si>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</si>
  <si>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</si>
  <si>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</si>
  <si>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</si>
  <si>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</si>
  <si>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</si>
  <si>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</si>
  <si>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</si>
  <si>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</si>
  <si>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</si>
  <si>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</si>
  <si>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</si>
  <si>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</si>
  <si>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</si>
  <si>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</si>
  <si>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</si>
  <si>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</si>
  <si>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</si>
  <si>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</si>
  <si>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</si>
  <si>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</si>
  <si>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</si>
  <si>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</si>
  <si>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</si>
  <si>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</si>
  <si>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</si>
  <si>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</si>
  <si>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</si>
  <si>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</si>
  <si>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</si>
  <si>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</si>
  <si>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</si>
  <si>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</si>
  <si>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</si>
  <si>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</si>
  <si>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</si>
  <si>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</si>
  <si>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</si>
  <si>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</si>
  <si>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</si>
  <si>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</si>
  <si>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</si>
  <si>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</si>
  <si>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</si>
  <si>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</si>
  <si>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</si>
  <si>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</si>
  <si>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</si>
  <si>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</si>
  <si>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</si>
  <si>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</si>
  <si>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</si>
  <si>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</si>
  <si>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</si>
  <si>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</si>
  <si>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</si>
  <si>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</si>
  <si>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</si>
  <si>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</si>
  <si>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</si>
  <si>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</si>
  <si>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</si>
  <si>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</si>
  <si>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</si>
  <si>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</si>
  <si>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</si>
  <si>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</si>
  <si>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</si>
  <si>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</si>
  <si>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</si>
  <si>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</si>
  <si>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</si>
  <si>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</si>
  <si>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</si>
  <si>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</si>
  <si>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</si>
  <si>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</si>
  <si>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</si>
  <si>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</si>
  <si>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</si>
  <si>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</si>
  <si>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</si>
  <si>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</si>
  <si>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</si>
  <si>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</si>
  <si>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</si>
  <si>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</si>
  <si>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</si>
  <si>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</si>
  <si>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</si>
  <si>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</si>
  <si>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</si>
  <si>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</si>
  <si>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</si>
  <si>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</si>
  <si>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</si>
  <si>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</si>
  <si>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</si>
  <si>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</si>
  <si>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</si>
  <si>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</si>
  <si>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</si>
  <si>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</si>
  <si>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</si>
  <si>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</si>
  <si>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</si>
  <si>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</si>
  <si>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</si>
  <si>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</si>
  <si>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</si>
  <si>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</si>
  <si>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</si>
  <si>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</si>
  <si>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</si>
  <si>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</si>
  <si>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</si>
  <si>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</si>
  <si>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</si>
  <si>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</si>
  <si>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</si>
  <si>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</si>
  <si>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</si>
  <si>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</si>
  <si>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</si>
  <si>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</si>
  <si>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</si>
  <si>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</si>
  <si>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</si>
  <si>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</si>
  <si>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</si>
  <si>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</si>
  <si>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</si>
  <si>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</si>
  <si>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</si>
  <si>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</si>
  <si>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</si>
  <si>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</si>
  <si>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</si>
  <si>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</si>
  <si>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</si>
  <si>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</si>
  <si>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</si>
  <si>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</si>
  <si>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</si>
  <si>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</si>
  <si>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</si>
  <si>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</si>
  <si>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</si>
  <si>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</si>
  <si>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</si>
  <si>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</si>
  <si>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</si>
  <si>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</si>
  <si>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</si>
  <si>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</si>
  <si>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</si>
  <si>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</si>
  <si>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</si>
  <si>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</si>
  <si>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</si>
  <si>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</si>
  <si>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</si>
  <si>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</si>
  <si>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</si>
  <si>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</si>
  <si>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</si>
  <si>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</si>
  <si>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</si>
  <si>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</si>
  <si>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</si>
  <si>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</si>
  <si>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</si>
  <si>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</si>
  <si>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</si>
  <si>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</si>
  <si>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</si>
  <si>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</si>
  <si>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</si>
  <si>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</si>
  <si>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</si>
  <si>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</si>
  <si>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</si>
  <si>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</si>
  <si>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</si>
  <si>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</si>
  <si>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</si>
  <si>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</si>
  <si>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</si>
  <si>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</si>
  <si>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</si>
  <si>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</si>
  <si>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</si>
  <si>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</si>
  <si>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</si>
  <si>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</si>
  <si>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</si>
  <si>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</si>
  <si>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</si>
  <si>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</si>
  <si>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</si>
  <si>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</si>
  <si>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</si>
  <si>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</si>
  <si>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</si>
  <si>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</si>
  <si>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</si>
  <si>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</si>
  <si>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</si>
  <si>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</si>
  <si>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</si>
  <si>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</si>
  <si>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</si>
  <si>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</si>
  <si>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</si>
  <si>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</si>
  <si>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</si>
  <si>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</si>
  <si>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</si>
  <si>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</si>
  <si>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</si>
  <si>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</si>
  <si>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</si>
  <si>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</si>
  <si>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</si>
  <si>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</si>
  <si>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</si>
  <si>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</si>
  <si>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</si>
  <si>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</si>
  <si>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</si>
  <si>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</si>
  <si>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</si>
  <si>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</si>
  <si>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</si>
  <si>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</si>
  <si>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</si>
  <si>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</si>
  <si>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</si>
  <si>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</si>
  <si>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</si>
  <si>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</si>
  <si>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</si>
  <si>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</si>
  <si>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</si>
  <si>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</si>
  <si>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</si>
  <si>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</si>
  <si>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</si>
  <si>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</si>
  <si>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</si>
  <si>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</si>
  <si>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</si>
  <si>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</si>
  <si>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</si>
  <si>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</si>
  <si>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</si>
  <si>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</si>
  <si>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</si>
  <si>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</si>
  <si>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</si>
  <si>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</si>
  <si>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</si>
  <si>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</si>
  <si>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</si>
  <si>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</si>
  <si>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</si>
  <si>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</si>
  <si>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</si>
  <si>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</si>
  <si>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</si>
  <si>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</si>
  <si>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</si>
  <si>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</si>
  <si>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</si>
  <si>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</si>
  <si>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</si>
  <si>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</si>
  <si>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</si>
  <si>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</si>
  <si>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</si>
  <si>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</si>
  <si>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</si>
  <si>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</si>
  <si>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</si>
  <si>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</si>
  <si>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</si>
  <si>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</si>
  <si>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</si>
  <si>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</si>
  <si>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</si>
  <si>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</si>
  <si>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</si>
  <si>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</si>
  <si>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</si>
  <si>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</si>
  <si>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</si>
  <si>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</si>
  <si>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</si>
  <si>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</si>
  <si>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</si>
  <si>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</si>
  <si>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</si>
  <si>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</si>
  <si>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</si>
  <si>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</si>
  <si>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</si>
  <si>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</si>
  <si>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</si>
  <si>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</si>
  <si>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</si>
  <si>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</si>
  <si>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</si>
  <si>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</si>
  <si>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</si>
  <si>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</si>
  <si>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</si>
  <si>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</si>
  <si>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</si>
  <si>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</si>
  <si>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</si>
  <si>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</si>
  <si>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</si>
  <si>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</si>
  <si>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</si>
  <si>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</si>
  <si>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</si>
  <si>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</si>
  <si>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</si>
  <si>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</si>
  <si>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</si>
  <si>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</si>
  <si>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</si>
  <si>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</si>
  <si>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</si>
  <si>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</si>
  <si>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</si>
  <si>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</si>
  <si>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</si>
  <si>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</si>
  <si>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</si>
  <si>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</si>
  <si>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</si>
  <si>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</si>
  <si>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</si>
  <si>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</si>
  <si>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</si>
  <si>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</si>
  <si>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</si>
  <si>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</si>
  <si>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</si>
  <si>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</si>
  <si>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</si>
  <si>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</si>
  <si>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</si>
  <si>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</si>
  <si>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</si>
  <si>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</si>
  <si>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</si>
  <si>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</si>
  <si>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</si>
  <si>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</si>
  <si>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</si>
  <si>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</si>
  <si>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</si>
  <si>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</si>
  <si>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</si>
  <si>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</si>
  <si>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</si>
  <si>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</si>
  <si>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</si>
  <si>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</si>
  <si>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</si>
  <si>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</si>
  <si>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</si>
  <si>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</si>
  <si>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</si>
  <si>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</si>
  <si>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</si>
  <si>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</si>
  <si>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</si>
  <si>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</si>
  <si>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</si>
  <si>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</si>
  <si>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</si>
  <si>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</si>
  <si>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</si>
  <si>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</si>
  <si>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</si>
  <si>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</si>
  <si>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</si>
  <si>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</si>
  <si>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</si>
  <si>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</si>
  <si>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</si>
  <si>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</si>
  <si>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</si>
  <si>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</si>
  <si>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</si>
  <si>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</si>
  <si>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</si>
  <si>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</si>
  <si>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</si>
  <si>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</si>
  <si>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</si>
  <si>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</si>
  <si>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</si>
  <si>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</si>
  <si>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</si>
  <si>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</si>
  <si>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</si>
  <si>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</si>
  <si>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</si>
  <si>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</si>
  <si>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</si>
  <si>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</si>
  <si>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</si>
  <si>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</si>
  <si>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</si>
  <si>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</si>
  <si>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</si>
  <si>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</si>
  <si>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</si>
  <si>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</si>
  <si>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</si>
  <si>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</si>
  <si>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</si>
  <si>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</si>
  <si>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</si>
  <si>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</si>
  <si>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</si>
  <si>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</si>
  <si>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</si>
  <si>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</si>
  <si>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</si>
  <si>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</si>
  <si>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</si>
  <si>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</si>
  <si>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</si>
  <si>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</si>
  <si>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</si>
  <si>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</si>
  <si>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</si>
  <si>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</si>
  <si>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</si>
  <si>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</si>
  <si>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</si>
  <si>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</si>
  <si>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</si>
  <si>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</si>
  <si>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</si>
  <si>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</si>
  <si>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</si>
  <si>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</si>
  <si>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</si>
  <si>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</si>
  <si>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</si>
  <si>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</si>
  <si>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</si>
  <si>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</si>
  <si>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</si>
  <si>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</si>
  <si>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</si>
  <si>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</si>
  <si>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</si>
  <si>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</si>
  <si>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</si>
  <si>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</si>
  <si>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</si>
  <si>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</si>
  <si>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</si>
  <si>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</si>
  <si>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</si>
  <si>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</si>
  <si>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</si>
  <si>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</si>
  <si>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</si>
  <si>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</si>
  <si>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</si>
  <si>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</si>
  <si>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</si>
  <si>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</si>
  <si>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</si>
  <si>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</si>
  <si>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</si>
  <si>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</si>
  <si>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</si>
  <si>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</si>
  <si>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</si>
  <si>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</si>
  <si>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</si>
  <si>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</si>
  <si>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</si>
  <si>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</si>
  <si>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</si>
  <si>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</si>
  <si>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</si>
  <si>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</si>
  <si>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</si>
  <si>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</si>
  <si>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</si>
  <si>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</si>
  <si>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</si>
  <si>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</si>
  <si>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</si>
  <si>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</si>
  <si>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</si>
  <si>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</si>
  <si>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</si>
  <si>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</si>
  <si>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</si>
  <si>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</si>
  <si>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</si>
  <si>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</si>
  <si>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</si>
  <si>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</si>
  <si>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</si>
  <si>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</si>
  <si>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</si>
  <si>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</si>
  <si>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</si>
  <si>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</si>
  <si>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</si>
  <si>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</si>
  <si>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</si>
  <si>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</si>
  <si>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</si>
  <si>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</si>
  <si>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</si>
  <si>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</si>
  <si>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</si>
  <si>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</si>
  <si>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</si>
  <si>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</si>
  <si>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</si>
  <si>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</si>
  <si>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</si>
  <si>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</si>
  <si>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</si>
  <si>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</si>
  <si>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</si>
  <si>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</si>
  <si>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</si>
  <si>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</si>
  <si>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</si>
  <si>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</si>
  <si>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</si>
  <si>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</si>
  <si>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</si>
  <si>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</si>
  <si>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</si>
  <si>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</si>
  <si>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</si>
  <si>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</si>
  <si>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</si>
  <si>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</si>
  <si>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</si>
  <si>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</si>
  <si>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</si>
  <si>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</si>
  <si>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</si>
  <si>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</si>
  <si>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</si>
  <si>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</si>
  <si>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</si>
  <si>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</si>
  <si>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</si>
  <si>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</si>
  <si>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</si>
  <si>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</si>
  <si>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</si>
  <si>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</si>
  <si>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</si>
  <si>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</si>
  <si>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</si>
  <si>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</si>
  <si>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</si>
  <si>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</si>
  <si>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</si>
  <si>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</si>
  <si>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</si>
  <si>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</si>
  <si>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</si>
  <si>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</si>
  <si>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</si>
  <si>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</si>
  <si>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</si>
  <si>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</si>
  <si>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</si>
  <si>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</si>
  <si>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</si>
  <si>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</si>
  <si>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</si>
  <si>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</si>
  <si>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</si>
  <si>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</si>
  <si>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</si>
  <si>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</si>
  <si>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</si>
  <si>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</si>
  <si>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</si>
  <si>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</si>
  <si>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</si>
  <si>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</si>
  <si>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</si>
  <si>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</si>
  <si>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</si>
  <si>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</si>
  <si>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</si>
  <si>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</si>
  <si>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</si>
  <si>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</si>
  <si>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</si>
  <si>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</si>
  <si>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</si>
  <si>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</si>
  <si>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</si>
  <si>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</si>
  <si>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</si>
  <si>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</si>
  <si>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</si>
  <si>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</si>
  <si>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</si>
  <si>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</si>
  <si>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</si>
  <si>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</si>
  <si>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</si>
  <si>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</si>
  <si>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</si>
  <si>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</si>
  <si>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</si>
  <si>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</si>
  <si>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</si>
  <si>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</si>
  <si>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</si>
  <si>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</si>
  <si>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</si>
  <si>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</si>
  <si>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</si>
  <si>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</si>
  <si>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</si>
  <si>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</si>
  <si>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</si>
  <si>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</si>
  <si>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</si>
  <si>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</si>
  <si>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</si>
  <si>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</si>
  <si>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</si>
  <si>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</si>
  <si>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</si>
  <si>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</si>
  <si>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</si>
  <si>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</si>
  <si>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</si>
  <si>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</si>
  <si>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</si>
  <si>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</si>
  <si>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</si>
  <si>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</si>
  <si>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</si>
  <si>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</si>
  <si>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</si>
  <si>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</si>
  <si>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</si>
  <si>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</si>
  <si>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</si>
  <si>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</si>
  <si>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</si>
  <si>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</si>
  <si>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</si>
  <si>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</si>
  <si>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</si>
  <si>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</si>
  <si>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</si>
  <si>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</si>
  <si>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</si>
  <si>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</si>
  <si>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</si>
  <si>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</si>
  <si>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</si>
  <si>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</si>
  <si>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</si>
  <si>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</si>
  <si>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</si>
  <si>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</si>
  <si>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</si>
  <si>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</si>
  <si>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</si>
  <si>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</si>
  <si>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</si>
  <si>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</si>
  <si>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</si>
  <si>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</si>
  <si>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</si>
  <si>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</si>
  <si>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</si>
  <si>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</si>
  <si>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</si>
  <si>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</si>
  <si>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</si>
  <si>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</si>
  <si>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</si>
  <si>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</si>
  <si>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</si>
  <si>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</si>
  <si>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</si>
  <si>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</si>
  <si>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</si>
  <si>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</si>
  <si>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</si>
  <si>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</si>
  <si>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</si>
  <si>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</si>
  <si>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</si>
  <si>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</si>
  <si>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</si>
  <si>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</si>
  <si>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</si>
  <si>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</si>
  <si>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</si>
  <si>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</si>
  <si>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</si>
  <si>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</si>
  <si>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</si>
  <si>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</si>
  <si>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</si>
  <si>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</si>
  <si>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</si>
  <si>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</si>
  <si>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</si>
  <si>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</si>
  <si>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</si>
  <si>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</si>
  <si>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</si>
  <si>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</si>
  <si>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</si>
  <si>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</si>
  <si>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</si>
  <si>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</si>
  <si>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</si>
  <si>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</si>
  <si>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</si>
  <si>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</si>
  <si>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</si>
  <si>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</si>
  <si>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</si>
  <si>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</si>
  <si>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</si>
  <si>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</si>
  <si>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</si>
  <si>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</si>
  <si>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</si>
  <si>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</si>
  <si>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</si>
  <si>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</si>
  <si>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</si>
  <si>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</si>
  <si>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</si>
  <si>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</si>
  <si>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</si>
  <si>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</si>
  <si>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</si>
  <si>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</si>
  <si>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</si>
  <si>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</si>
  <si>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</si>
  <si>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</si>
  <si>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</si>
  <si>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</si>
  <si>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</si>
  <si>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</si>
  <si>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</si>
  <si>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</si>
  <si>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</si>
  <si>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</si>
  <si>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</si>
  <si>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</si>
  <si>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</si>
  <si>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</si>
  <si>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</si>
  <si>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</si>
  <si>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</si>
  <si>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</si>
  <si>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</si>
  <si>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</si>
  <si>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</si>
  <si>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</si>
  <si>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</si>
  <si>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</si>
  <si>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</si>
  <si>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</si>
  <si>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</si>
  <si>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</si>
  <si>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</si>
  <si>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</si>
  <si>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</si>
  <si>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</si>
  <si>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</si>
  <si>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</si>
  <si>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</si>
  <si>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</si>
  <si>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</si>
  <si>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</si>
  <si>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</si>
  <si>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</si>
  <si>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</si>
  <si>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</si>
  <si>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</si>
  <si>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</si>
  <si>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</si>
  <si>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</si>
  <si>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</si>
  <si>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</si>
  <si>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</si>
  <si>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</si>
  <si>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</si>
  <si>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</si>
  <si>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</si>
  <si>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</si>
  <si>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</si>
  <si>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</si>
  <si>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</si>
  <si>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</si>
  <si>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</si>
  <si>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</si>
  <si>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</si>
  <si>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</si>
  <si>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</si>
  <si>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</si>
  <si>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</si>
  <si>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</si>
  <si>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</si>
  <si>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</si>
  <si>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</si>
  <si>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</si>
  <si>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</si>
  <si>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</si>
  <si>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</si>
  <si>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</si>
  <si>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</si>
  <si>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</si>
  <si>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</si>
  <si>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</si>
  <si>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</si>
  <si>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</si>
  <si>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</si>
  <si>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</si>
  <si>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</si>
  <si>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</si>
  <si>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</si>
  <si>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</si>
  <si>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</si>
  <si>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</si>
  <si>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</si>
  <si>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</si>
  <si>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</si>
  <si>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</si>
  <si>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</si>
  <si>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</si>
  <si>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</si>
  <si>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</si>
  <si>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</si>
  <si>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</si>
  <si>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</si>
  <si>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</si>
  <si>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</si>
  <si>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</si>
  <si>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</si>
  <si>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</si>
  <si>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</si>
  <si>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</si>
  <si>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</si>
  <si>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</si>
  <si>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</si>
  <si>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</si>
  <si>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</si>
  <si>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</si>
  <si>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</si>
  <si>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</si>
  <si>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</si>
  <si>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</si>
  <si>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</si>
  <si>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</si>
  <si>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</si>
  <si>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</si>
  <si>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</si>
  <si>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</si>
  <si>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</si>
  <si>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</si>
  <si>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</si>
  <si>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</si>
  <si>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</si>
  <si>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</si>
  <si>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</si>
  <si>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</si>
  <si>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</si>
  <si>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</si>
  <si>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</si>
  <si>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</si>
  <si>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</si>
  <si>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</si>
  <si>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</si>
  <si>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</si>
  <si>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</si>
  <si>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</si>
  <si>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</si>
  <si>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</si>
  <si>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</si>
  <si>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</si>
  <si>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</si>
  <si>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</si>
  <si>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</si>
  <si>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</si>
  <si>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</si>
  <si>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</si>
  <si>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</si>
  <si>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</si>
  <si>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</si>
  <si>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</si>
  <si>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</si>
  <si>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</si>
  <si>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</si>
  <si>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</si>
  <si>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</si>
  <si>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</si>
  <si>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</si>
  <si>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</si>
  <si>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</si>
  <si>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</si>
  <si>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</si>
  <si>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</si>
  <si>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</si>
  <si>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</si>
  <si>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</si>
  <si>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</si>
  <si>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</si>
  <si>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</si>
  <si>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</si>
  <si>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</si>
  <si>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</si>
  <si>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</si>
  <si>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</si>
  <si>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</si>
  <si>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</si>
  <si>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</si>
  <si>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</si>
  <si>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</si>
  <si>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</si>
  <si>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</si>
  <si>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</si>
  <si>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</si>
  <si>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</si>
  <si>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</si>
  <si>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</si>
  <si>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</si>
  <si>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</si>
  <si>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</si>
  <si>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</si>
  <si>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</si>
  <si>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</si>
  <si>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</si>
  <si>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</si>
  <si>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</si>
  <si>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</si>
  <si>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</si>
  <si>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</si>
  <si>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</si>
  <si>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</si>
  <si>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</si>
  <si>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</si>
  <si>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</si>
  <si>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</si>
  <si>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</si>
  <si>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</si>
  <si>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</si>
  <si>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</si>
  <si>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</si>
  <si>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</si>
  <si>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</si>
  <si>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</si>
  <si>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</si>
  <si>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</si>
  <si>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</si>
  <si>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</si>
  <si>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</si>
  <si>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</si>
  <si>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</si>
  <si>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</si>
  <si>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</si>
  <si>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</si>
  <si>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</si>
  <si>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</si>
  <si>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</si>
  <si>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</si>
  <si>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</si>
  <si>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</si>
  <si>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</si>
  <si>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</si>
  <si>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</si>
  <si>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</si>
  <si>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</si>
  <si>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</si>
  <si>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</si>
  <si>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</si>
  <si>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</si>
  <si>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</si>
  <si>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</si>
  <si>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</si>
  <si>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</si>
  <si>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</si>
  <si>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</si>
  <si>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</si>
  <si>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</si>
  <si>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</si>
  <si>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</si>
  <si>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</si>
  <si>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</si>
  <si>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</si>
  <si>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</si>
  <si>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</si>
  <si>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</si>
  <si>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</si>
  <si>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</si>
  <si>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</si>
  <si>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</si>
  <si>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</si>
  <si>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</si>
  <si>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</si>
  <si>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</si>
  <si>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</si>
  <si>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</si>
  <si>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</si>
  <si>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</si>
  <si>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</si>
  <si>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</si>
  <si>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</si>
  <si>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</si>
  <si>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</si>
  <si>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</si>
  <si>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</si>
  <si>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</si>
  <si>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</si>
  <si>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</si>
  <si>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</si>
  <si>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</si>
  <si>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</si>
  <si>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</si>
  <si>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</si>
  <si>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</si>
  <si>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</si>
  <si>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</si>
  <si>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</si>
  <si>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</si>
  <si>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</si>
  <si>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</si>
  <si>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</si>
  <si>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</si>
  <si>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</si>
  <si>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</si>
  <si>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</si>
  <si>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</si>
  <si>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</si>
  <si>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</si>
  <si>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</si>
  <si>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</si>
  <si>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</si>
  <si>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</si>
  <si>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</si>
  <si>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</si>
  <si>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</si>
  <si>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</si>
  <si>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</si>
  <si>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</si>
  <si>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</si>
  <si>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</si>
  <si>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</si>
  <si>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</si>
  <si>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</si>
  <si>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</si>
  <si>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</si>
  <si>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</si>
  <si>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</si>
  <si>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</si>
  <si>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</si>
  <si>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</si>
  <si>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</si>
  <si>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</si>
  <si>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</si>
  <si>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</si>
  <si>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</si>
  <si>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</si>
  <si>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</si>
  <si>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</si>
  <si>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</si>
  <si>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</si>
  <si>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</si>
  <si>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</si>
  <si>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</si>
  <si>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</si>
  <si>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</si>
  <si>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</si>
  <si>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</si>
  <si>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</si>
  <si>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</si>
  <si>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</si>
  <si>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</si>
  <si>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</si>
  <si>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</si>
  <si>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</si>
  <si>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</si>
  <si>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</si>
  <si>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</si>
  <si>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</si>
  <si>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</si>
  <si>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</si>
  <si>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</si>
  <si>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</si>
  <si>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</si>
  <si>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</si>
  <si>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</si>
  <si>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</si>
  <si>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</si>
  <si>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</si>
  <si>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</si>
  <si>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</si>
  <si>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</si>
  <si>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</si>
  <si>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</si>
  <si>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</si>
  <si>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</si>
  <si>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</si>
  <si>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</si>
  <si>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</si>
  <si>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</si>
  <si>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</si>
  <si>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</si>
  <si>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</si>
  <si>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</si>
  <si>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</si>
  <si>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</si>
  <si>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</si>
  <si>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</si>
  <si>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</si>
  <si>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</si>
  <si>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</si>
  <si>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</si>
  <si>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</si>
  <si>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</si>
  <si>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</si>
  <si>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</si>
  <si>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</si>
  <si>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</si>
  <si>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</si>
  <si>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</si>
  <si>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</si>
  <si>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</si>
  <si>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</si>
  <si>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</si>
  <si>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</si>
  <si>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</si>
  <si>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</si>
  <si>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</si>
  <si>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</si>
  <si>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</si>
  <si>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</si>
  <si>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</si>
  <si>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</si>
  <si>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</si>
  <si>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</si>
  <si>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</si>
  <si>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</si>
  <si>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</si>
  <si>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</si>
  <si>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</si>
  <si>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</si>
  <si>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</si>
  <si>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</si>
  <si>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</si>
  <si>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</si>
  <si>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</si>
  <si>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</si>
  <si>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</si>
  <si>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</si>
  <si>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</si>
  <si>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</si>
  <si>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</si>
  <si>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</si>
  <si>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</si>
  <si>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</si>
  <si>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</si>
  <si>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</si>
  <si>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</si>
  <si>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</si>
  <si>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</si>
  <si>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</si>
  <si>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</si>
  <si>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</si>
  <si>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</si>
  <si>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</si>
  <si>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</si>
  <si>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</si>
  <si>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</si>
  <si>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</si>
  <si>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</si>
  <si>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</si>
  <si>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</si>
  <si>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</si>
  <si>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</si>
  <si>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</si>
  <si>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</si>
  <si>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</si>
  <si>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</si>
  <si>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</si>
  <si>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</si>
  <si>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</si>
  <si>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</si>
  <si>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</si>
  <si>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</si>
  <si>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</si>
  <si>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</si>
  <si>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</si>
  <si>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</si>
  <si>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</si>
  <si>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</si>
  <si>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</si>
  <si>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</si>
  <si>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</si>
  <si>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</si>
  <si>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</si>
  <si>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</si>
  <si>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</si>
  <si>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</si>
  <si>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</si>
  <si>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</si>
  <si>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</si>
  <si>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</si>
  <si>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</si>
  <si>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</si>
  <si>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</si>
  <si>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</si>
  <si>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</si>
  <si>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</si>
  <si>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</si>
  <si>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</si>
  <si>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</si>
  <si>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</si>
  <si>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</si>
  <si>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</si>
  <si>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</si>
  <si>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</si>
  <si>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</si>
  <si>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</si>
  <si>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</si>
  <si>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</si>
  <si>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</si>
  <si>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</si>
  <si>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</si>
  <si>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</si>
  <si>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</si>
  <si>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</si>
  <si>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</si>
  <si>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</si>
  <si>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</si>
  <si>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</si>
  <si>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</si>
  <si>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</si>
  <si>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</si>
  <si>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</si>
  <si>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</si>
  <si>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</si>
  <si>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</si>
  <si>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</si>
  <si>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</si>
  <si>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</si>
  <si>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</si>
  <si>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</si>
  <si>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</si>
  <si>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</si>
  <si>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</si>
  <si>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</si>
  <si>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</si>
  <si>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</si>
  <si>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</si>
  <si>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</si>
  <si>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</si>
  <si>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</si>
  <si>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</si>
  <si>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</si>
  <si>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</si>
  <si>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</si>
  <si>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</si>
  <si>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</si>
  <si>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</si>
  <si>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</si>
  <si>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</si>
  <si>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</si>
  <si>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</si>
  <si>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</si>
  <si>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</si>
  <si>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</si>
  <si>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</si>
  <si>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</si>
  <si>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</si>
  <si>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</si>
  <si>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</si>
  <si>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</si>
  <si>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</si>
  <si>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</si>
  <si>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</si>
  <si>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</si>
  <si>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</si>
  <si>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</si>
  <si>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</si>
  <si>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</si>
  <si>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</si>
  <si>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</si>
  <si>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</si>
  <si>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</si>
  <si>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</si>
  <si>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</si>
  <si>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</si>
  <si>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</si>
  <si>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</si>
  <si>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</si>
  <si>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</si>
  <si>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</si>
  <si>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</si>
  <si>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</si>
  <si>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</si>
  <si>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</si>
  <si>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</si>
  <si>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</si>
  <si>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</si>
  <si>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</si>
  <si>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</si>
  <si>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</si>
  <si>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</si>
  <si>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</si>
  <si>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</si>
  <si>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</si>
  <si>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</si>
  <si>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</si>
  <si>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</si>
  <si>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</si>
  <si>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</si>
  <si>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</si>
  <si>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</si>
  <si>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</si>
  <si>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</si>
  <si>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</si>
  <si>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</si>
  <si>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</si>
  <si>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</si>
  <si>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</si>
  <si>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</si>
  <si>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</si>
  <si>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</si>
  <si>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</si>
  <si>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</si>
  <si>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</si>
  <si>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</si>
  <si>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</si>
  <si>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</si>
  <si>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</si>
  <si>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</si>
  <si>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</si>
  <si>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</si>
  <si>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</si>
  <si>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</si>
  <si>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</si>
  <si>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</si>
  <si>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</si>
  <si>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</si>
  <si>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</si>
  <si>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</si>
  <si>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</si>
  <si>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</si>
  <si>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</si>
  <si>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</si>
  <si>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</si>
  <si>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</si>
  <si>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</si>
  <si>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</si>
  <si>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</si>
  <si>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</si>
  <si>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</si>
  <si>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</si>
  <si>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</si>
  <si>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</si>
  <si>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</si>
  <si>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</si>
  <si>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</si>
  <si>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</si>
  <si>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</si>
  <si>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</si>
  <si>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</si>
  <si>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</si>
  <si>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</si>
  <si>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</si>
  <si>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</si>
  <si>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</si>
  <si>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</si>
  <si>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</si>
  <si>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</si>
  <si>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</si>
  <si>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</si>
  <si>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</si>
  <si>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</si>
  <si>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</si>
  <si>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</si>
  <si>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</si>
  <si>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</si>
  <si>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</si>
  <si>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</si>
  <si>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</si>
  <si>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</si>
  <si>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</si>
  <si>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</si>
  <si>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</si>
  <si>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</si>
  <si>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</si>
  <si>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</si>
  <si>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</si>
  <si>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</si>
  <si>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</si>
  <si>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</si>
  <si>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</si>
  <si>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</si>
  <si>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</si>
  <si>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</si>
  <si>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</si>
  <si>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</si>
  <si>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</si>
  <si>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</si>
  <si>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</si>
  <si>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</si>
  <si>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</si>
  <si>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</si>
  <si>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</si>
  <si>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</si>
  <si>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</si>
  <si>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</si>
  <si>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</si>
  <si>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</si>
  <si>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</si>
  <si>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</si>
  <si>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</si>
  <si>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</si>
  <si>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</si>
  <si>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</si>
  <si>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</si>
  <si>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</si>
  <si>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</si>
  <si>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</si>
  <si>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</si>
  <si>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</si>
  <si>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</si>
  <si>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</si>
  <si>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</si>
  <si>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</si>
  <si>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</si>
  <si>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</si>
  <si>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</si>
  <si>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</si>
  <si>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</si>
  <si>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</si>
  <si>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</si>
  <si>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</si>
  <si>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</si>
  <si>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</si>
  <si>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</si>
  <si>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</si>
  <si>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</si>
  <si>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</si>
  <si>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</si>
  <si>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</si>
  <si>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</si>
  <si>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</si>
  <si>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</si>
  <si>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</si>
  <si>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</si>
  <si>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</si>
  <si>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</si>
  <si>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</si>
  <si>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</si>
  <si>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</si>
  <si>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</si>
  <si>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</si>
  <si>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</si>
  <si>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</si>
  <si>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</si>
  <si>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</si>
  <si>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</si>
  <si>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</si>
  <si>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</si>
  <si>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</si>
  <si>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</si>
  <si>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</si>
  <si>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</si>
  <si>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</si>
  <si>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</si>
  <si>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</si>
  <si>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</si>
  <si>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</si>
  <si>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</si>
  <si>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</si>
  <si>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</si>
  <si>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</si>
  <si>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</si>
  <si>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</si>
  <si>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</si>
  <si>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</si>
  <si>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</si>
  <si>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</si>
  <si>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</si>
  <si>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</si>
  <si>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</si>
  <si>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</si>
  <si>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</si>
  <si>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</si>
  <si>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</si>
  <si>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</si>
  <si>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</si>
  <si>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</si>
  <si>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</si>
  <si>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</si>
  <si>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</si>
  <si>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</si>
  <si>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</si>
  <si>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</si>
  <si>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</si>
  <si>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</si>
  <si>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</si>
  <si>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</si>
  <si>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</si>
  <si>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</si>
  <si>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</si>
  <si>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</si>
  <si>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</si>
  <si>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</si>
  <si>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</si>
  <si>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</si>
  <si>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</si>
  <si>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</si>
  <si>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</si>
  <si>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</si>
  <si>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</si>
  <si>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</si>
  <si>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</si>
  <si>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</si>
  <si>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</si>
  <si>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</si>
  <si>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</si>
  <si>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</si>
  <si>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</si>
  <si>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</si>
  <si>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</si>
  <si>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</si>
  <si>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</si>
  <si>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</si>
  <si>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</si>
  <si>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</si>
  <si>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</si>
  <si>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</si>
  <si>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</si>
  <si>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</si>
  <si>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</si>
  <si>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</si>
  <si>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</si>
  <si>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</si>
  <si>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</si>
  <si>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</si>
  <si>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</si>
  <si>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</si>
  <si>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</si>
  <si>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</si>
  <si>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</si>
  <si>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</si>
  <si>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</si>
  <si>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</si>
  <si>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</si>
  <si>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</si>
  <si>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</si>
  <si>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</si>
  <si>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</si>
  <si>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</si>
  <si>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</si>
  <si>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</si>
  <si>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</si>
  <si>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</si>
  <si>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</si>
  <si>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</si>
  <si>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</si>
  <si>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</si>
  <si>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</si>
  <si>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</si>
  <si>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</si>
  <si>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</si>
  <si>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</si>
  <si>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</si>
  <si>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</si>
  <si>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</si>
  <si>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</si>
  <si>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</si>
  <si>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</si>
  <si>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</si>
  <si>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</si>
  <si>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</si>
  <si>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</si>
  <si>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</si>
  <si>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</si>
  <si>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</si>
  <si>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</si>
  <si>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</si>
  <si>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</si>
  <si>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</si>
  <si>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</si>
  <si>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</si>
  <si>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</si>
  <si>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</si>
  <si>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</si>
  <si>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</si>
  <si>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</si>
  <si>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</si>
  <si>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</si>
  <si>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</si>
  <si>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</si>
  <si>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</si>
  <si>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</si>
  <si>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</si>
  <si>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</si>
  <si>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</si>
  <si>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</si>
  <si>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</si>
  <si>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</si>
  <si>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</si>
  <si>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</si>
  <si>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</si>
  <si>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</si>
  <si>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</si>
  <si>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</si>
  <si>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</si>
  <si>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</si>
  <si>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</si>
  <si>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</si>
  <si>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</si>
  <si>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</si>
  <si>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</si>
  <si>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</si>
  <si>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</si>
  <si>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</si>
  <si>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</si>
  <si>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</si>
  <si>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</si>
  <si>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</si>
  <si>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</si>
  <si>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</si>
  <si>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</si>
  <si>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</si>
  <si>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</si>
  <si>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</si>
  <si>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</si>
  <si>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</si>
  <si>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</si>
  <si>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</si>
  <si>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</si>
  <si>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</si>
  <si>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</si>
  <si>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</si>
  <si>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</si>
  <si>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</si>
  <si>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</si>
  <si>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</si>
  <si>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</si>
  <si>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</si>
  <si>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</si>
  <si>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</si>
  <si>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</si>
  <si>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</si>
  <si>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</si>
  <si>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</si>
  <si>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</si>
  <si>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</si>
  <si>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</si>
  <si>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</si>
  <si>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</si>
  <si>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</si>
  <si>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</si>
  <si>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</si>
  <si>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</si>
  <si>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</si>
  <si>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</si>
  <si>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</si>
  <si>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</si>
  <si>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</si>
  <si>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</si>
  <si>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</si>
  <si>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</si>
  <si>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</si>
  <si>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</si>
  <si>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</si>
  <si>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</si>
  <si>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</si>
  <si>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</si>
  <si>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</si>
  <si>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</si>
  <si>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</si>
  <si>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</si>
  <si>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</si>
  <si>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</si>
  <si>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</si>
  <si>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</si>
  <si>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</si>
  <si>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</si>
  <si>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</si>
  <si>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</si>
  <si>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</si>
  <si>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</si>
  <si>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</si>
  <si>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</si>
  <si>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</si>
  <si>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</si>
  <si>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</si>
  <si>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</si>
  <si>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</si>
  <si>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</si>
  <si>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</si>
  <si>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</si>
  <si>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</si>
  <si>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</si>
  <si>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</si>
  <si>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</si>
  <si>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</si>
  <si>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</si>
  <si>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</si>
  <si>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</si>
  <si>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</si>
  <si>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</si>
  <si>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</si>
  <si>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</si>
  <si>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</si>
  <si>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</si>
  <si>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</si>
  <si>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</si>
  <si>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</si>
  <si>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</si>
  <si>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</si>
  <si>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</si>
  <si>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</si>
  <si>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</si>
  <si>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</si>
  <si>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</si>
  <si>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</si>
  <si>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</si>
  <si>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</si>
  <si>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</si>
  <si>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</si>
  <si>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</si>
  <si>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</si>
  <si>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</si>
  <si>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</si>
  <si>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</si>
  <si>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</si>
  <si>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</si>
  <si>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</si>
  <si>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</si>
  <si>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</si>
  <si>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</si>
  <si>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</si>
  <si>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</si>
  <si>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</si>
  <si>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</si>
  <si>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</si>
  <si>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</si>
  <si>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</si>
  <si>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</si>
  <si>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</si>
  <si>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</si>
  <si>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</si>
  <si>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</si>
  <si>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</si>
  <si>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</si>
  <si>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</si>
  <si>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</si>
  <si>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</si>
  <si>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</si>
  <si>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</si>
  <si>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</si>
  <si>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</si>
  <si>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</si>
  <si>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</si>
  <si>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</si>
  <si>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</si>
  <si>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</si>
  <si>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</si>
  <si>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</si>
  <si>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</si>
  <si>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</si>
  <si>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</si>
  <si>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</si>
  <si>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</si>
  <si>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</si>
  <si>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</si>
  <si>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</si>
  <si>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</si>
  <si>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</si>
  <si>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</si>
  <si>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</si>
  <si>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</si>
  <si>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</si>
  <si>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</si>
  <si>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</si>
  <si>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</si>
  <si>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</si>
  <si>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</si>
  <si>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</si>
  <si>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</si>
  <si>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</si>
  <si>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</si>
  <si>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</si>
  <si>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</si>
  <si>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</si>
  <si>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</si>
  <si>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</si>
  <si>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</si>
  <si>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</si>
  <si>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</si>
  <si>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</si>
  <si>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</si>
  <si>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</si>
  <si>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</si>
  <si>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</si>
  <si>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</si>
  <si>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</si>
  <si>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</si>
  <si>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</si>
  <si>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</si>
  <si>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</si>
  <si>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</si>
  <si>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</si>
  <si>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</si>
  <si>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</si>
  <si>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</si>
  <si>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</si>
  <si>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</si>
  <si>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</si>
  <si>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</si>
  <si>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</si>
  <si>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</si>
  <si>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</si>
  <si>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</si>
  <si>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</si>
  <si>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</si>
  <si>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</si>
  <si>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</si>
  <si>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</si>
  <si>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</si>
  <si>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</si>
  <si>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</si>
  <si>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</si>
  <si>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</si>
  <si>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</si>
  <si>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</si>
  <si>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</si>
  <si>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</si>
  <si>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</si>
  <si>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</si>
  <si>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</si>
  <si>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</si>
  <si>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</si>
  <si>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</si>
  <si>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</si>
  <si>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</si>
  <si>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</si>
  <si>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</si>
  <si>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</si>
  <si>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</si>
  <si>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</si>
  <si>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</si>
  <si>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</si>
  <si>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</si>
  <si>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</si>
  <si>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</si>
  <si>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</si>
  <si>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</si>
  <si>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</si>
  <si>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</si>
  <si>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</si>
  <si>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</si>
  <si>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</si>
  <si>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</si>
  <si>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</si>
  <si>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</si>
  <si>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</si>
  <si>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</si>
  <si>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</si>
  <si>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</si>
  <si>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</si>
  <si>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</si>
  <si>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</si>
  <si>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</si>
  <si>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</si>
  <si>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</si>
  <si>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</si>
  <si>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</si>
  <si>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</si>
  <si>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</si>
  <si>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</si>
  <si>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</si>
  <si>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</si>
  <si>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</si>
  <si>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</si>
  <si>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</si>
  <si>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</si>
  <si>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</si>
  <si>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</si>
  <si>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</si>
  <si>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</si>
  <si>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</si>
  <si>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</si>
  <si>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</si>
  <si>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</si>
  <si>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</si>
  <si>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</si>
  <si>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</si>
  <si>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</si>
  <si>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</si>
  <si>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</si>
  <si>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</si>
  <si>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</si>
  <si>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</si>
  <si>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</si>
  <si>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</si>
  <si>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</si>
  <si>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</si>
  <si>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</si>
  <si>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</si>
  <si>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</si>
  <si>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</si>
  <si>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</si>
  <si>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</si>
  <si>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</si>
  <si>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</si>
  <si>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</si>
  <si>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</si>
  <si>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</si>
  <si>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</si>
  <si>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</si>
  <si>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</si>
  <si>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</si>
  <si>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</si>
  <si>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</si>
  <si>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</si>
  <si>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</si>
  <si>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</si>
  <si>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</si>
  <si>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</si>
  <si>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</si>
  <si>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</si>
  <si>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</si>
  <si>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</si>
  <si>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</si>
  <si>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</si>
  <si>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</si>
  <si>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</si>
  <si>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</si>
  <si>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</si>
  <si>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</si>
  <si>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</si>
  <si>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</si>
  <si>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</si>
  <si>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</si>
  <si>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</si>
  <si>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</si>
  <si>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</si>
  <si>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</si>
  <si>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</si>
  <si>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</si>
  <si>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</si>
  <si>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</si>
  <si>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</si>
  <si>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</si>
  <si>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</si>
  <si>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</si>
  <si>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</si>
  <si>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</si>
  <si>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</si>
  <si>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</si>
  <si>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</si>
  <si>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</si>
  <si>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</si>
  <si>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</si>
  <si>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</si>
  <si>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</si>
  <si>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</si>
  <si>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</si>
  <si>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</si>
  <si>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</si>
  <si>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</si>
  <si>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</si>
  <si>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</si>
  <si>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</si>
  <si>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</si>
  <si>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</si>
  <si>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</si>
  <si>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</si>
  <si>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</si>
  <si>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</si>
  <si>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</si>
  <si>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</si>
  <si>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</si>
  <si>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</si>
  <si>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</si>
  <si>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</si>
  <si>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</si>
  <si>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</si>
  <si>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</si>
  <si>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</si>
  <si>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</si>
  <si>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</si>
  <si>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</si>
  <si>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</si>
  <si>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</si>
  <si>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</si>
  <si>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</si>
  <si>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</si>
  <si>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</si>
  <si>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</si>
  <si>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</si>
  <si>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</si>
  <si>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</si>
  <si>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</si>
  <si>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</si>
  <si>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</si>
  <si>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</si>
  <si>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</si>
  <si>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</si>
  <si>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</si>
  <si>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</si>
  <si>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</si>
  <si>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</si>
  <si>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</si>
  <si>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</si>
  <si>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</si>
  <si>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</si>
  <si>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</si>
  <si>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</si>
  <si>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</si>
  <si>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</si>
  <si>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</si>
  <si>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</si>
  <si>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</si>
  <si>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</si>
  <si>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</si>
  <si>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</si>
  <si>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</si>
  <si>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</si>
  <si>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</si>
  <si>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</si>
  <si>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</si>
  <si>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</si>
  <si>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</si>
  <si>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</si>
  <si>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</si>
  <si>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</si>
  <si>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</si>
  <si>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</si>
  <si>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</si>
  <si>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</si>
  <si>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</si>
  <si>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</si>
  <si>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</si>
  <si>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</si>
  <si>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</si>
  <si>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</si>
  <si>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</si>
  <si>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</si>
  <si>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</si>
  <si>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</si>
  <si>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</si>
  <si>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</si>
  <si>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</si>
  <si>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</si>
  <si>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</si>
  <si>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</si>
  <si>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</si>
  <si>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</si>
  <si>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</si>
  <si>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</si>
  <si>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</si>
  <si>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</si>
  <si>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</si>
  <si>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</si>
  <si>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</si>
  <si>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</si>
  <si>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</si>
  <si>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</si>
  <si>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</si>
  <si>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</si>
  <si>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</si>
  <si>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</si>
  <si>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</si>
  <si>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</si>
  <si>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</si>
  <si>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</si>
  <si>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</si>
  <si>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</si>
  <si>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</si>
  <si>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</si>
  <si>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</si>
  <si>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</si>
  <si>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</si>
  <si>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</si>
  <si>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</si>
  <si>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</si>
  <si>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</si>
  <si>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</si>
  <si>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</si>
  <si>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</si>
  <si>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</si>
  <si>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</si>
  <si>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</si>
  <si>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</si>
  <si>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</si>
  <si>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</si>
  <si>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</si>
  <si>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</si>
  <si>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</si>
  <si>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</si>
  <si>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</si>
  <si>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</si>
  <si>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</si>
  <si>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</si>
  <si>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</si>
  <si>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</si>
  <si>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</si>
  <si>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</si>
  <si>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</si>
  <si>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</si>
  <si>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</si>
  <si>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</si>
  <si>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</si>
  <si>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</si>
  <si>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</si>
  <si>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</si>
  <si>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</si>
  <si>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</si>
  <si>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</si>
  <si>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</si>
  <si>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</si>
  <si>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</si>
  <si>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</si>
  <si>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</si>
  <si>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</si>
  <si>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</si>
  <si>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</si>
  <si>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</si>
  <si>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</si>
  <si>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</si>
  <si>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</si>
  <si>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</si>
  <si>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</si>
  <si>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</si>
  <si>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</si>
  <si>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</si>
  <si>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</si>
  <si>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</si>
  <si>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</si>
  <si>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</si>
  <si>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</si>
  <si>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</si>
  <si>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</si>
  <si>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</si>
  <si>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</si>
  <si>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</si>
  <si>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</si>
  <si>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</si>
  <si>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</si>
  <si>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</si>
  <si>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</si>
  <si>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</si>
  <si>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</si>
  <si>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</si>
  <si>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</si>
  <si>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</si>
  <si>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</si>
  <si>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</si>
  <si>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</si>
  <si>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</si>
  <si>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</si>
  <si>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</si>
  <si>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</si>
  <si>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</si>
  <si>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</si>
  <si>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</si>
  <si>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</si>
  <si>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</si>
  <si>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</si>
  <si>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</si>
  <si>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</si>
  <si>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</si>
  <si>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</si>
  <si>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</si>
  <si>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</si>
  <si>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</si>
  <si>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</si>
  <si>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</si>
  <si>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</si>
  <si>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</si>
  <si>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</si>
  <si>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</si>
  <si>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</si>
  <si>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</si>
  <si>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</si>
  <si>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</si>
  <si>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</si>
  <si>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</si>
  <si>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</si>
  <si>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</si>
  <si>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</si>
  <si>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</si>
  <si>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</si>
  <si>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</si>
  <si>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</si>
  <si>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</si>
  <si>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</si>
  <si>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</si>
  <si>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</si>
  <si>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</si>
  <si>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</si>
  <si>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</si>
  <si>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</si>
  <si>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</si>
  <si>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</si>
  <si>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</si>
  <si>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</si>
  <si>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</si>
  <si>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</si>
  <si>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</si>
  <si>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</si>
  <si>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</si>
  <si>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</si>
  <si>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</si>
  <si>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</si>
  <si>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</si>
  <si>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</si>
  <si>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</si>
  <si>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</si>
  <si>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</si>
  <si>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</si>
  <si>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</si>
  <si>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</si>
  <si>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</si>
  <si>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</si>
  <si>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</si>
  <si>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</si>
  <si>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</si>
  <si>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</si>
  <si>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</si>
  <si>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</si>
  <si>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</si>
  <si>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</si>
  <si>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</si>
  <si>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</si>
  <si>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</si>
  <si>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</si>
  <si>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</si>
  <si>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</si>
  <si>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</si>
  <si>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</si>
  <si>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</si>
  <si>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</si>
  <si>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</si>
  <si>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</si>
  <si>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</si>
  <si>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</si>
  <si>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</si>
  <si>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</si>
  <si>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</si>
  <si>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</si>
  <si>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</si>
  <si>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</si>
  <si>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</si>
  <si>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</si>
  <si>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</si>
  <si>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</si>
  <si>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</si>
  <si>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</si>
  <si>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</si>
  <si>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</si>
  <si>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</si>
  <si>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</si>
  <si>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</si>
  <si>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</si>
  <si>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</si>
  <si>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</si>
  <si>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</si>
  <si>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</si>
  <si>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</si>
  <si>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</si>
  <si>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</si>
  <si>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</si>
  <si>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</si>
  <si>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</si>
  <si>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</si>
  <si>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</si>
  <si>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</si>
  <si>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</si>
  <si>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</si>
  <si>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</si>
  <si>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</si>
  <si>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</si>
  <si>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</si>
  <si>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</si>
  <si>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</si>
  <si>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</si>
  <si>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</si>
  <si>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</si>
  <si>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</si>
  <si>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</si>
  <si>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</si>
  <si>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</si>
  <si>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</si>
  <si>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</si>
  <si>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</si>
  <si>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</si>
  <si>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</si>
  <si>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</si>
  <si>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</si>
  <si>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</si>
  <si>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</si>
  <si>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</si>
  <si>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</si>
  <si>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</si>
  <si>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</si>
  <si>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</si>
  <si>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</si>
  <si>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</si>
  <si>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</si>
  <si>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</si>
  <si>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</si>
  <si>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</si>
  <si>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</si>
  <si>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</si>
  <si>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</si>
  <si>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</si>
  <si>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</si>
  <si>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</si>
  <si>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</si>
  <si>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</si>
  <si>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</si>
  <si>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</si>
  <si>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</si>
  <si>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</si>
  <si>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</si>
  <si>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</si>
  <si>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</si>
  <si>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</si>
  <si>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</si>
  <si>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</si>
  <si>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</si>
  <si>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</si>
  <si>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</si>
  <si>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</si>
  <si>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</si>
  <si>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</si>
  <si>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</si>
  <si>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</si>
  <si>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</si>
  <si>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</si>
  <si>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</si>
  <si>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</si>
  <si>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</si>
  <si>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</si>
  <si>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</si>
  <si>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</si>
  <si>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</si>
  <si>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</si>
  <si>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</si>
  <si>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</si>
  <si>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</si>
  <si>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</si>
  <si>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</si>
  <si>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</si>
  <si>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</si>
  <si>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</si>
  <si>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</si>
  <si>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</si>
  <si>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</si>
  <si>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</si>
  <si>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</si>
  <si>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</si>
  <si>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</si>
  <si>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</si>
  <si>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</si>
  <si>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</si>
  <si>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</si>
  <si>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</si>
  <si>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</si>
  <si>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</si>
  <si>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</si>
  <si>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</si>
  <si>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</si>
  <si>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</si>
  <si>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</si>
  <si>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</si>
  <si>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</si>
  <si>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</si>
  <si>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</si>
  <si>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</si>
  <si>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</si>
  <si>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</si>
  <si>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</si>
  <si>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</si>
  <si>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</si>
  <si>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</si>
  <si>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</si>
  <si>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</si>
  <si>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</si>
  <si>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</si>
  <si>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</si>
  <si>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</si>
  <si>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</si>
  <si>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</si>
  <si>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</si>
  <si>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</si>
  <si>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</si>
  <si>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</si>
  <si>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</si>
  <si>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</si>
  <si>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</si>
  <si>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</si>
  <si>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</si>
  <si>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</si>
  <si>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</si>
  <si>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</si>
  <si>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</si>
  <si>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</si>
  <si>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</si>
  <si>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</si>
  <si>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</si>
  <si>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</si>
  <si>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</si>
  <si>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</si>
  <si>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</si>
  <si>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</si>
  <si>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</si>
  <si>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</si>
  <si>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</si>
  <si>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</si>
  <si>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</si>
  <si>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</si>
  <si>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</si>
  <si>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</si>
  <si>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</si>
  <si>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</si>
  <si>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</si>
  <si>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</si>
  <si>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</si>
  <si>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</si>
  <si>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</si>
  <si>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</si>
  <si>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</si>
  <si>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</si>
  <si>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</si>
  <si>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</si>
  <si>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</si>
  <si>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</si>
  <si>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</si>
  <si>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</si>
  <si>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</si>
  <si>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</si>
  <si>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</si>
  <si>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</si>
  <si>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</si>
  <si>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</si>
  <si>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</si>
  <si>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</si>
  <si>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</si>
  <si>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</si>
  <si>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</si>
  <si>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</si>
  <si>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</si>
  <si>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</si>
  <si>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</si>
  <si>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</si>
  <si>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</si>
  <si>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</si>
  <si>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</si>
  <si>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</si>
  <si>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</si>
  <si>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</si>
  <si>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</si>
  <si>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</si>
  <si>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</si>
  <si>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</si>
  <si>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</si>
  <si>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</si>
  <si>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</si>
  <si>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</si>
  <si>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</si>
  <si>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</si>
  <si>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</si>
  <si>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</si>
  <si>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</si>
  <si>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</si>
  <si>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</si>
  <si>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</si>
  <si>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</si>
  <si>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</si>
  <si>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</si>
  <si>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</si>
  <si>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</si>
  <si>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</si>
  <si>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</si>
  <si>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</si>
  <si>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</si>
  <si>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</si>
  <si>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</si>
  <si>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</si>
  <si>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</si>
  <si>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</si>
  <si>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</si>
  <si>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</si>
  <si>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</si>
  <si>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</si>
  <si>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</si>
  <si>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</si>
  <si>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</si>
  <si>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</si>
  <si>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</si>
  <si>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</si>
  <si>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</si>
  <si>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</si>
  <si>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</si>
  <si>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</si>
  <si>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</si>
  <si>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</si>
  <si>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</si>
  <si>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</si>
  <si>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</si>
  <si>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</si>
  <si>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</si>
  <si>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</si>
  <si>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</si>
  <si>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</si>
  <si>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</si>
  <si>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</si>
  <si>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</si>
  <si>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</si>
  <si>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</si>
  <si>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</si>
  <si>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</si>
  <si>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</si>
  <si>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</si>
  <si>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</si>
  <si>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</si>
  <si>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</si>
  <si>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</si>
  <si>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</si>
  <si>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</si>
  <si>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</si>
  <si>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</si>
  <si>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</si>
  <si>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</si>
  <si>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</si>
  <si>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</si>
  <si>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</si>
  <si>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</si>
  <si>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</si>
  <si>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</si>
  <si>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</si>
  <si>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</si>
  <si>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</si>
  <si>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</si>
  <si>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</si>
  <si>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</si>
  <si>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</si>
  <si>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</si>
  <si>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</si>
  <si>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</si>
  <si>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</si>
  <si>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</si>
  <si>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</si>
  <si>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</si>
  <si>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</si>
  <si>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</si>
  <si>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</si>
  <si>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</si>
  <si>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</si>
  <si>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</si>
  <si>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</si>
  <si>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</si>
  <si>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</si>
  <si>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</si>
  <si>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</si>
  <si>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</si>
  <si>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</si>
  <si>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</si>
  <si>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</si>
  <si>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</si>
  <si>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</si>
  <si>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</si>
  <si>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</si>
  <si>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</si>
  <si>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</si>
  <si>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</si>
  <si>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</si>
  <si>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</si>
  <si>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</si>
  <si>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</si>
  <si>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</si>
  <si>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</si>
  <si>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</si>
  <si>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</si>
  <si>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</si>
  <si>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</si>
  <si>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</si>
  <si>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</si>
  <si>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</si>
  <si>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</si>
  <si>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</si>
  <si>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</si>
  <si>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</si>
  <si>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</si>
  <si>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</si>
  <si>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</si>
  <si>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</si>
  <si>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</si>
  <si>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</si>
  <si>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</si>
  <si>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</si>
  <si>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</si>
  <si>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</si>
  <si>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</si>
  <si>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</si>
  <si>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</si>
  <si>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</si>
  <si>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</si>
  <si>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</si>
  <si>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</si>
  <si>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</si>
  <si>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</si>
  <si>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</si>
  <si>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</si>
  <si>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</si>
  <si>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</si>
  <si>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</si>
  <si>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</si>
  <si>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</si>
  <si>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</si>
  <si>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</si>
  <si>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</si>
  <si>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</si>
  <si>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</si>
  <si>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</si>
  <si>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</si>
  <si>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</si>
  <si>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</si>
  <si>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</si>
  <si>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</si>
  <si>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</si>
  <si>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</si>
  <si>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</si>
  <si>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</si>
  <si>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</si>
  <si>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</si>
  <si>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</si>
  <si>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</si>
  <si>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</si>
  <si>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</si>
  <si>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</si>
  <si>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</si>
  <si>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</si>
  <si>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</si>
  <si>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</si>
  <si>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</si>
  <si>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</si>
  <si>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</si>
  <si>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</si>
  <si>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</si>
  <si>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</si>
  <si>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</si>
  <si>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</si>
  <si>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</si>
  <si>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</si>
  <si>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</si>
  <si>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</si>
  <si>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</si>
  <si>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</si>
  <si>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</si>
  <si>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</si>
  <si>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</si>
  <si>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</si>
  <si>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</si>
  <si>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</si>
  <si>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</si>
  <si>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</si>
  <si>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</si>
  <si>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</si>
  <si>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</si>
  <si>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</si>
  <si>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</si>
  <si>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</si>
  <si>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</si>
  <si>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</si>
  <si>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</si>
  <si>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</si>
  <si>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</si>
  <si>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</si>
  <si>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</si>
  <si>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</si>
  <si>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</si>
  <si>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</si>
  <si>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</si>
  <si>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</si>
  <si>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</si>
  <si>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</si>
  <si>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</si>
  <si>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</si>
  <si>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</si>
  <si>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</si>
  <si>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</si>
  <si>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</si>
  <si>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</si>
  <si>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</si>
  <si>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</si>
  <si>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</si>
  <si>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</si>
  <si>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</si>
  <si>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</si>
  <si>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</si>
  <si>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</si>
  <si>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</si>
  <si>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</si>
  <si>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</si>
  <si>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</si>
  <si>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</si>
  <si>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</si>
  <si>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</si>
  <si>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</si>
  <si>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</si>
  <si>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</si>
  <si>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</si>
  <si>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</si>
  <si>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</si>
  <si>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</si>
  <si>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</si>
  <si>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</si>
  <si>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</si>
  <si>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</si>
  <si>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</si>
  <si>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</si>
  <si>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</si>
  <si>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</si>
  <si>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</si>
  <si>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</si>
  <si>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</si>
  <si>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</si>
  <si>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</si>
  <si>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</si>
  <si>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</si>
  <si>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</si>
  <si>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</si>
  <si>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</si>
  <si>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</si>
  <si>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</si>
  <si>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</si>
  <si>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</si>
  <si>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</si>
  <si>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</si>
  <si>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</si>
  <si>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</si>
  <si>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</si>
  <si>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</si>
  <si>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</si>
  <si>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</si>
  <si>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</si>
  <si>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</si>
  <si>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</si>
  <si>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</si>
  <si>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</si>
  <si>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</si>
  <si>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</si>
  <si>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</si>
  <si>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</si>
  <si>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</si>
  <si>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</si>
  <si>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</si>
  <si>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</si>
  <si>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</si>
  <si>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</si>
  <si>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</si>
  <si>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</si>
  <si>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</si>
  <si>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</si>
  <si>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</si>
  <si>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</si>
  <si>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</si>
  <si>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</si>
  <si>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</si>
  <si>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</si>
  <si>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</si>
  <si>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</si>
  <si>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</si>
  <si>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</si>
  <si>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</si>
  <si>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</si>
  <si>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</si>
  <si>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</si>
  <si>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</si>
  <si>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</si>
  <si>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</si>
  <si>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</si>
  <si>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</si>
  <si>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</si>
  <si>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</si>
  <si>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</si>
  <si>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</si>
  <si>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</si>
  <si>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</si>
  <si>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</si>
  <si>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</si>
  <si>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</si>
  <si>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</si>
  <si>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</si>
  <si>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</si>
  <si>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</si>
  <si>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</si>
  <si>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</si>
  <si>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</si>
  <si>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</si>
  <si>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</si>
  <si>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</si>
  <si>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</si>
  <si>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</si>
  <si>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</si>
  <si>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</si>
  <si>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</si>
  <si>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</si>
  <si>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</si>
  <si>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</si>
  <si>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</si>
  <si>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</si>
  <si>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</si>
  <si>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</si>
  <si>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</si>
  <si>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</si>
  <si>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</si>
  <si>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</si>
  <si>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</si>
  <si>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</si>
  <si>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</si>
  <si>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</si>
  <si>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</si>
  <si>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</si>
  <si>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</si>
  <si>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</si>
  <si>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</si>
  <si>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</si>
  <si>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</si>
  <si>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</si>
  <si>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</si>
  <si>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</si>
  <si>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</si>
  <si>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</si>
  <si>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</si>
  <si>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</si>
  <si>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</si>
  <si>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</si>
  <si>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</si>
  <si>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</si>
  <si>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</si>
  <si>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</si>
  <si>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</si>
  <si>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</si>
  <si>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</si>
  <si>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</si>
  <si>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</si>
  <si>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</si>
  <si>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</si>
  <si>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</si>
  <si>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</si>
  <si>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</si>
  <si>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</si>
  <si>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</si>
  <si>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</si>
  <si>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</si>
  <si>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</si>
  <si>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</si>
  <si>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</si>
  <si>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</si>
  <si>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</si>
  <si>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</si>
  <si>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</si>
  <si>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</si>
  <si>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</si>
  <si>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</si>
  <si>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</si>
  <si>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</si>
  <si>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</si>
  <si>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</si>
  <si>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</si>
  <si>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</si>
  <si>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</si>
  <si>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</si>
  <si>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</si>
  <si>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</si>
  <si>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</si>
  <si>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</si>
  <si>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</si>
  <si>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</si>
  <si>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</si>
  <si>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</si>
  <si>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</si>
  <si>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</si>
  <si>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</si>
  <si>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</si>
  <si>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</si>
  <si>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</si>
  <si>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</si>
  <si>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</si>
  <si>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</si>
  <si>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</si>
  <si>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</si>
  <si>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</si>
  <si>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</si>
  <si>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</si>
  <si>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</si>
  <si>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</si>
  <si>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</si>
  <si>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</si>
  <si>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</si>
  <si>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</si>
  <si>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</si>
  <si>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</si>
  <si>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</si>
  <si>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</si>
  <si>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</si>
  <si>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</si>
  <si>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</si>
  <si>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</si>
  <si>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</si>
  <si>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</si>
  <si>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</si>
  <si>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</si>
  <si>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</si>
  <si>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</si>
  <si>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</si>
  <si>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</si>
  <si>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</si>
  <si>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</si>
  <si>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</si>
  <si>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</si>
  <si>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</si>
  <si>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</si>
  <si>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</si>
  <si>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</si>
  <si>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</si>
  <si>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</si>
  <si>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</si>
  <si>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</si>
  <si>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</si>
  <si>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</si>
  <si>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</si>
  <si>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</si>
  <si>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</si>
  <si>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</si>
  <si>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</si>
  <si>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</si>
  <si>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</si>
  <si>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</si>
  <si>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</si>
  <si>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</si>
  <si>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</si>
  <si>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</si>
  <si>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</si>
  <si>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</si>
  <si>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</si>
  <si>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</si>
  <si>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</si>
  <si>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</si>
  <si>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</si>
  <si>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</si>
  <si>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</si>
  <si>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</si>
  <si>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</si>
  <si>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</si>
  <si>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</si>
  <si>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</si>
  <si>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</si>
  <si>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</si>
  <si>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</si>
  <si>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</si>
  <si>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</si>
  <si>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</si>
  <si>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</si>
  <si>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</si>
  <si>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</si>
  <si>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</si>
  <si>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</si>
  <si>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</si>
  <si>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</si>
  <si>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</si>
  <si>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</si>
  <si>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</si>
  <si>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</si>
  <si>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</si>
  <si>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</si>
  <si>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</si>
  <si>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</si>
  <si>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</si>
  <si>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</si>
  <si>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</si>
  <si>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</si>
  <si>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</si>
  <si>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</si>
  <si>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</si>
  <si>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</si>
  <si>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</si>
  <si>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</si>
  <si>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</si>
  <si>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</si>
  <si>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</si>
  <si>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</si>
  <si>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</si>
  <si>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</si>
  <si>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</si>
  <si>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</si>
  <si>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</si>
  <si>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</si>
  <si>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</si>
  <si>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</si>
  <si>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</si>
  <si>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</si>
  <si>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</si>
  <si>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</si>
  <si>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</si>
  <si>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</si>
  <si>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</si>
  <si>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</si>
  <si>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</si>
  <si>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</si>
  <si>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</si>
  <si>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</si>
  <si>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</si>
  <si>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</si>
  <si>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</si>
  <si>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</si>
  <si>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</si>
  <si>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</si>
  <si>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</si>
  <si>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</si>
  <si>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</si>
  <si>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</si>
  <si>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</si>
  <si>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</si>
  <si>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</si>
  <si>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</si>
  <si>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</si>
  <si>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</si>
  <si>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</si>
  <si>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</si>
  <si>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</si>
  <si>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</si>
  <si>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</si>
  <si>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</si>
  <si>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</si>
  <si>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</si>
  <si>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</si>
  <si>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</si>
  <si>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</si>
  <si>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</si>
  <si>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</si>
  <si>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</si>
  <si>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</si>
  <si>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</si>
  <si>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</si>
  <si>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</si>
  <si>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</si>
  <si>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</si>
  <si>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</si>
  <si>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</si>
  <si>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</si>
  <si>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</si>
  <si>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</si>
  <si>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</si>
  <si>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</si>
  <si>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</si>
  <si>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</si>
  <si>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</si>
  <si>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</si>
  <si>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</si>
  <si>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</si>
  <si>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</si>
  <si>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</si>
  <si>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</si>
  <si>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</si>
  <si>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</si>
  <si>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</si>
  <si>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</si>
  <si>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</si>
  <si>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</si>
  <si>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</si>
  <si>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</si>
  <si>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</si>
  <si>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</si>
  <si>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</si>
  <si>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</si>
  <si>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</si>
  <si>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</si>
  <si>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</si>
  <si>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</si>
  <si>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</si>
  <si>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</si>
  <si>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</si>
  <si>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</si>
  <si>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</si>
  <si>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</si>
  <si>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</si>
  <si>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</si>
  <si>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</si>
  <si>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</si>
  <si>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</si>
  <si>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</si>
  <si>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</si>
  <si>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</si>
  <si>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</si>
  <si>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</si>
  <si>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</si>
  <si>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</si>
  <si>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</si>
  <si>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</si>
  <si>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</si>
  <si>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</si>
  <si>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</si>
  <si>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</si>
  <si>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</si>
  <si>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</si>
  <si>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</si>
  <si>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</si>
  <si>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</si>
  <si>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</si>
  <si>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</si>
  <si>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</si>
  <si>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</si>
  <si>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</si>
  <si>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</si>
  <si>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</si>
  <si>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</si>
  <si>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</si>
  <si>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</si>
  <si>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</si>
  <si>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</si>
  <si>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</si>
  <si>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</si>
  <si>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</si>
  <si>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</si>
  <si>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</si>
  <si>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</si>
  <si>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</si>
  <si>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</si>
  <si>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</si>
  <si>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</si>
  <si>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</si>
  <si>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</si>
  <si>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</si>
  <si>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</si>
  <si>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</si>
  <si>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</si>
  <si>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</si>
  <si>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</si>
  <si>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</si>
  <si>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</si>
  <si>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</si>
  <si>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</si>
  <si>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</si>
  <si>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</si>
  <si>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</si>
  <si>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</si>
  <si>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</si>
  <si>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</si>
  <si>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</si>
  <si>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</si>
  <si>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</si>
  <si>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</si>
  <si>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</si>
  <si>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</si>
  <si>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</si>
  <si>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</si>
  <si>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</si>
  <si>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</si>
  <si>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</si>
  <si>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</si>
  <si>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</si>
  <si>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</si>
  <si>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</si>
  <si>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</si>
  <si>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</si>
  <si>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</si>
  <si>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</si>
  <si>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</si>
  <si>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</si>
  <si>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</si>
  <si>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</si>
  <si>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</si>
  <si>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</si>
  <si>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</si>
  <si>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</si>
  <si>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</si>
  <si>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</si>
  <si>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</si>
  <si>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</si>
  <si>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</si>
  <si>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</si>
  <si>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</si>
  <si>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</si>
  <si>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</si>
  <si>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</si>
  <si>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</si>
  <si>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</si>
  <si>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</si>
  <si>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</si>
  <si>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</si>
  <si>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</si>
  <si>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</si>
  <si>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</si>
  <si>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</si>
  <si>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</si>
  <si>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</si>
  <si>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</si>
  <si>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</si>
  <si>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</si>
  <si>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</si>
  <si>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</si>
  <si>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</si>
  <si>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</si>
  <si>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</si>
  <si>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</si>
  <si>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</si>
  <si>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</si>
  <si>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</si>
  <si>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</si>
  <si>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</si>
  <si>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</si>
  <si>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</si>
  <si>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</si>
  <si>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</si>
  <si>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</si>
  <si>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</si>
  <si>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</si>
  <si>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</si>
  <si>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</si>
  <si>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</si>
  <si>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</si>
  <si>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</si>
  <si>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</si>
  <si>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</si>
  <si>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</si>
  <si>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</si>
  <si>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</si>
  <si>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</si>
  <si>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</si>
  <si>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</si>
  <si>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</si>
  <si>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</si>
  <si>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</si>
  <si>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</si>
  <si>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</si>
  <si>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</si>
  <si>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</si>
  <si>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</si>
  <si>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</si>
  <si>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</si>
  <si>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</si>
  <si>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</si>
  <si>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</si>
  <si>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</si>
  <si>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</si>
  <si>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</si>
  <si>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</si>
  <si>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</si>
  <si>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</si>
  <si>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</si>
  <si>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</si>
  <si>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</si>
  <si>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</si>
  <si>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</si>
  <si>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</si>
  <si>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</si>
  <si>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</si>
  <si>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</si>
  <si>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</si>
  <si>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</si>
  <si>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</si>
  <si>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</si>
  <si>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</si>
  <si>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</si>
  <si>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</si>
  <si>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</si>
  <si>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</si>
  <si>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</si>
  <si>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</si>
  <si>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</si>
  <si>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</si>
  <si>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</si>
  <si>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</si>
  <si>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</si>
  <si>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</si>
  <si>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</si>
  <si>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</si>
  <si>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</si>
  <si>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</si>
  <si>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</si>
  <si>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</si>
  <si>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</si>
  <si>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</si>
  <si>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</si>
  <si>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</si>
  <si>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</si>
  <si>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</si>
  <si>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</si>
  <si>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</si>
  <si>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</si>
  <si>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</si>
  <si>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</si>
  <si>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</si>
  <si>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</si>
  <si>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</si>
  <si>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</si>
  <si>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</si>
  <si>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</si>
  <si>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</si>
  <si>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</si>
  <si>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</si>
  <si>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</si>
  <si>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</si>
  <si>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</si>
  <si>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</si>
  <si>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</si>
  <si>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</si>
  <si>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</si>
  <si>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</si>
  <si>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</si>
  <si>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</si>
  <si>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</si>
  <si>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</si>
  <si>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</si>
  <si>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</si>
  <si>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</si>
  <si>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</si>
  <si>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</si>
  <si>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</si>
  <si>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</si>
  <si>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</si>
  <si>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</si>
  <si>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</si>
  <si>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</si>
  <si>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</si>
  <si>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</si>
  <si>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</si>
  <si>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</si>
  <si>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</si>
  <si>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</si>
  <si>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</si>
  <si>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</si>
  <si>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</si>
  <si>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</si>
  <si>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</si>
  <si>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</si>
  <si>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</si>
  <si>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</si>
  <si>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</si>
  <si>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</si>
  <si>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</si>
  <si>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</si>
  <si>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</si>
  <si>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</si>
  <si>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</si>
  <si>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</si>
  <si>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</si>
  <si>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</si>
  <si>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</si>
  <si>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</si>
  <si>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</si>
  <si>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</si>
  <si>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</si>
  <si>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</si>
  <si>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</si>
  <si>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</si>
  <si>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</si>
  <si>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</si>
  <si>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</si>
  <si>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</si>
  <si>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</si>
  <si>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</si>
  <si>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</si>
  <si>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</si>
  <si>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</si>
  <si>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</si>
  <si>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</si>
  <si>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</si>
  <si>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</si>
  <si>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</si>
  <si>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</si>
  <si>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</si>
  <si>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</si>
  <si>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</si>
  <si>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</si>
  <si>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</si>
  <si>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</si>
  <si>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</si>
  <si>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</si>
  <si>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</si>
  <si>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</si>
  <si>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</si>
  <si>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</si>
  <si>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</si>
  <si>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</si>
  <si>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</si>
  <si>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</si>
  <si>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</si>
  <si>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</si>
  <si>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</si>
  <si>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</si>
  <si>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</si>
  <si>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</si>
  <si>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</si>
  <si>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</si>
  <si>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</si>
  <si>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</si>
  <si>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</si>
  <si>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</si>
  <si>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</si>
  <si>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</si>
  <si>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</si>
  <si>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</si>
  <si>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</si>
  <si>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</si>
  <si>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</si>
  <si>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</si>
  <si>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</si>
  <si>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</si>
  <si>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</si>
  <si>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</si>
  <si>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</si>
  <si>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</si>
  <si>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</si>
  <si>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</si>
  <si>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</si>
  <si>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</si>
  <si>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</si>
  <si>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</si>
  <si>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</si>
  <si>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</si>
  <si>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</si>
  <si>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</si>
  <si>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</si>
  <si>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</si>
  <si>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</si>
  <si>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</si>
  <si>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</si>
  <si>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</si>
  <si>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</si>
  <si>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</si>
  <si>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</si>
  <si>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</si>
  <si>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</si>
  <si>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</si>
  <si>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</si>
  <si>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</si>
  <si>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</si>
  <si>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</si>
  <si>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</si>
  <si>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</si>
  <si>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</si>
  <si>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</si>
  <si>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</si>
  <si>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</si>
  <si>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</si>
  <si>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</si>
  <si>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</si>
  <si>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</si>
  <si>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</si>
  <si>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</si>
  <si>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</si>
  <si>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</si>
  <si>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</si>
  <si>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</si>
  <si>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</si>
  <si>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</si>
  <si>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</si>
  <si>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</si>
  <si>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</si>
  <si>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</si>
  <si>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</si>
  <si>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</si>
  <si>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</si>
  <si>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</si>
  <si>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</si>
  <si>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</si>
  <si>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</si>
  <si>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</si>
  <si>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</si>
  <si>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</si>
  <si>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</si>
  <si>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</si>
  <si>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</si>
  <si>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</si>
  <si>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</si>
  <si>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</si>
  <si>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</si>
  <si>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</si>
  <si>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</si>
  <si>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</si>
  <si>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</si>
  <si>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</si>
  <si>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</si>
  <si>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</si>
  <si>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</si>
  <si>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</si>
  <si>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</si>
  <si>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</si>
  <si>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</si>
  <si>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</si>
  <si>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</si>
  <si>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</si>
  <si>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</si>
  <si>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</si>
  <si>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</si>
  <si>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</si>
  <si>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</si>
  <si>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</si>
  <si>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</si>
  <si>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</si>
  <si>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</si>
  <si>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</si>
  <si>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</si>
  <si>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</si>
  <si>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</si>
  <si>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</si>
  <si>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</si>
  <si>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</si>
  <si>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</si>
  <si>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</si>
  <si>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</si>
  <si>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</si>
  <si>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</si>
  <si>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</si>
  <si>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</si>
  <si>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</si>
  <si>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</si>
  <si>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</si>
  <si>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</si>
  <si>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</si>
  <si>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</si>
  <si>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</si>
  <si>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</si>
  <si>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</si>
  <si>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</si>
  <si>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</si>
  <si>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</si>
  <si>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</si>
  <si>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</si>
  <si>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</si>
  <si>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</si>
  <si>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</si>
  <si>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</si>
  <si>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</si>
  <si>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</si>
  <si>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</si>
  <si>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</si>
  <si>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</si>
  <si>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</si>
  <si>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</si>
  <si>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</si>
  <si>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</si>
  <si>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</si>
  <si>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</si>
  <si>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</si>
  <si>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</si>
  <si>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</si>
  <si>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</si>
  <si>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</si>
  <si>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</si>
  <si>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</si>
  <si>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</si>
  <si>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</si>
  <si>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</si>
  <si>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</si>
  <si>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</si>
  <si>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</si>
  <si>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</si>
  <si>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</si>
  <si>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</si>
  <si>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</si>
  <si>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</si>
  <si>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</si>
  <si>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</si>
  <si>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</si>
  <si>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</si>
  <si>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</si>
  <si>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</si>
  <si>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</si>
  <si>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</si>
  <si>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</si>
  <si>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</si>
  <si>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</si>
  <si>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</si>
  <si>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</si>
  <si>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</si>
  <si>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</si>
  <si>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</si>
  <si>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</si>
  <si>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</si>
  <si>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</si>
  <si>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</si>
  <si>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</si>
  <si>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</si>
  <si>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</si>
  <si>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</si>
  <si>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</si>
  <si>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</si>
  <si>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</si>
  <si>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</si>
  <si>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</si>
  <si>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</si>
  <si>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</si>
  <si>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</si>
  <si>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</si>
  <si>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</si>
  <si>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</si>
  <si>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</si>
  <si>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</si>
  <si>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</si>
  <si>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</si>
  <si>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</si>
  <si>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</si>
  <si>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</si>
  <si>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</si>
  <si>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</si>
  <si>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</si>
  <si>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</si>
  <si>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</si>
  <si>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</si>
  <si>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</si>
  <si>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</si>
  <si>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</si>
  <si>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</si>
  <si>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</si>
  <si>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</si>
  <si>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</si>
  <si>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</si>
  <si>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</si>
  <si>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</si>
  <si>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</si>
  <si>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</si>
  <si>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</si>
  <si>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</si>
  <si>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</si>
  <si>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</si>
  <si>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</si>
  <si>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</si>
  <si>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</si>
  <si>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</si>
  <si>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</si>
  <si>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</si>
  <si>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</si>
  <si>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</si>
  <si>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</si>
  <si>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</si>
  <si>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</si>
  <si>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</si>
  <si>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</si>
  <si>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</si>
  <si>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</si>
  <si>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</si>
  <si>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</si>
  <si>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</si>
  <si>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</si>
  <si>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</si>
  <si>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</si>
  <si>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</si>
  <si>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</si>
  <si>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</si>
  <si>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</si>
  <si>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</si>
  <si>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</si>
  <si>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</si>
  <si>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</si>
  <si>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</si>
  <si>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</si>
  <si>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</si>
  <si>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</si>
  <si>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</si>
  <si>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</si>
  <si>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</si>
  <si>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</si>
  <si>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</si>
  <si>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</si>
  <si>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</si>
  <si>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</si>
  <si>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</si>
  <si>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</si>
  <si>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</si>
  <si>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</si>
  <si>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</si>
  <si>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</si>
  <si>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</si>
  <si>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</si>
  <si>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</si>
  <si>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</si>
  <si>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</si>
  <si>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</si>
  <si>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</si>
  <si>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</si>
  <si>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</si>
  <si>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</si>
  <si>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</si>
  <si>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</si>
  <si>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</si>
  <si>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</si>
  <si>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</si>
  <si>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</si>
  <si>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</si>
  <si>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</si>
  <si>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</si>
  <si>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</si>
  <si>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</si>
  <si>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</si>
  <si>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</si>
  <si>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</si>
  <si>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</si>
  <si>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</si>
  <si>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</si>
  <si>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</si>
  <si>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</si>
  <si>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</si>
  <si>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</si>
  <si>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</si>
  <si>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</si>
  <si>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</si>
  <si>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</si>
  <si>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</si>
  <si>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</si>
  <si>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</si>
  <si>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</si>
  <si>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</si>
  <si>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</si>
  <si>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</si>
  <si>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</si>
  <si>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</si>
  <si>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</si>
  <si>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</si>
  <si>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</si>
  <si>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</si>
  <si>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</si>
  <si>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</si>
  <si>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</si>
  <si>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</si>
  <si>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</si>
  <si>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</si>
  <si>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</si>
  <si>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</si>
  <si>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</si>
  <si>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</si>
  <si>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</si>
  <si>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</si>
  <si>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</si>
  <si>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</si>
  <si>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</si>
  <si>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</si>
  <si>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</si>
  <si>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</si>
  <si>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</si>
  <si>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</si>
  <si>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</si>
  <si>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</si>
  <si>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</si>
  <si>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</si>
  <si>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</si>
  <si>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</si>
  <si>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</si>
  <si>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</si>
  <si>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</si>
  <si>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</si>
  <si>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</si>
  <si>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</si>
  <si>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</si>
  <si>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</si>
  <si>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</si>
  <si>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</si>
  <si>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</si>
  <si>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</si>
  <si>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</si>
  <si>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</si>
  <si>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</si>
  <si>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</si>
  <si>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</si>
  <si>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</si>
  <si>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</si>
  <si>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</si>
  <si>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</si>
  <si>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</si>
  <si>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</si>
  <si>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</si>
  <si>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</si>
  <si>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</si>
  <si>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</si>
  <si>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</si>
  <si>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</si>
  <si>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</si>
  <si>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</si>
  <si>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</si>
  <si>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</si>
  <si>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</si>
  <si>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</si>
  <si>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</si>
  <si>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</si>
  <si>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</si>
  <si>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</si>
  <si>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</si>
  <si>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</si>
  <si>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</si>
  <si>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</si>
  <si>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</si>
  <si>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</si>
  <si>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</si>
  <si>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</si>
  <si>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</si>
  <si>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</si>
  <si>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</si>
  <si>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</si>
  <si>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</si>
  <si>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</si>
  <si>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</si>
  <si>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</si>
  <si>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</si>
  <si>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</si>
  <si>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</si>
  <si>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</si>
  <si>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</si>
  <si>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</si>
  <si>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</si>
  <si>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</si>
  <si>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</si>
  <si>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</si>
  <si>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</si>
  <si>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</si>
  <si>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</si>
  <si>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</si>
  <si>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</si>
  <si>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</si>
  <si>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</si>
  <si>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</si>
  <si>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</si>
  <si>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</si>
  <si>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</si>
  <si>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</si>
  <si>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</si>
  <si>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</si>
  <si>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</si>
  <si>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</si>
  <si>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</si>
  <si>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</si>
  <si>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</si>
  <si>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</si>
  <si>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</si>
  <si>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</si>
  <si>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</si>
  <si>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</si>
  <si>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</si>
  <si>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</si>
  <si>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</si>
  <si>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</si>
  <si>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</si>
  <si>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</si>
  <si>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</si>
  <si>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</si>
  <si>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</si>
  <si>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</si>
  <si>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</si>
  <si>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</si>
  <si>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</si>
  <si>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</si>
  <si>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</si>
  <si>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</si>
  <si>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</si>
  <si>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</si>
  <si>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</si>
  <si>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</si>
  <si>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</si>
  <si>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</si>
  <si>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</si>
  <si>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</si>
  <si>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</si>
  <si>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</si>
  <si>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</si>
  <si>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</si>
  <si>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</si>
  <si>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</si>
  <si>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</si>
  <si>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</si>
  <si>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</si>
  <si>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</si>
  <si>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</si>
  <si>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</si>
  <si>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</si>
  <si>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</si>
  <si>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</si>
  <si>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</si>
  <si>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</si>
  <si>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</si>
  <si>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</si>
  <si>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</si>
  <si>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</si>
  <si>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</si>
  <si>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</si>
  <si>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</si>
  <si>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</si>
  <si>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</si>
  <si>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</si>
  <si>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</si>
  <si>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</si>
  <si>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</si>
  <si>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</si>
  <si>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</si>
  <si>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</si>
  <si>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</si>
  <si>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</si>
  <si>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</si>
  <si>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</si>
  <si>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</si>
  <si>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</si>
  <si>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</si>
  <si>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</si>
  <si>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</si>
  <si>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</si>
  <si>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</si>
  <si>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</si>
  <si>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</si>
  <si>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</si>
  <si>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</si>
  <si>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</si>
  <si>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</si>
  <si>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</si>
  <si>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</si>
  <si>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</si>
  <si>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</si>
  <si>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</si>
  <si>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</si>
  <si>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</si>
  <si>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</si>
  <si>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</si>
  <si>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</si>
  <si>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</si>
  <si>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</si>
  <si>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</si>
  <si>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</si>
  <si>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</si>
  <si>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</si>
  <si>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</si>
  <si>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</si>
  <si>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</si>
  <si>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</si>
  <si>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</si>
  <si>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</si>
  <si>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</si>
  <si>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</si>
  <si>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</si>
  <si>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</si>
  <si>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</si>
  <si>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</si>
  <si>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</si>
  <si>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</si>
  <si>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</si>
  <si>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</si>
  <si>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</si>
  <si>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</si>
  <si>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</si>
  <si>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</si>
  <si>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</si>
  <si>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</si>
  <si>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</si>
  <si>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</si>
  <si>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</si>
  <si>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</si>
  <si>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</si>
  <si>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</si>
  <si>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</si>
  <si>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</si>
  <si>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</si>
  <si>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</si>
  <si>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</si>
  <si>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</si>
  <si>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</si>
  <si>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</si>
  <si>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</si>
  <si>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</si>
  <si>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</si>
  <si>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</si>
  <si>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</si>
  <si>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</si>
  <si>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</si>
  <si>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</si>
  <si>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</si>
  <si>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</si>
  <si>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</si>
  <si>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</si>
  <si>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</si>
  <si>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</si>
  <si>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</si>
  <si>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</si>
  <si>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</si>
  <si>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</si>
  <si>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</si>
  <si>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</si>
  <si>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</si>
  <si>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</si>
  <si>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</si>
  <si>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</si>
  <si>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</si>
  <si>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</si>
  <si>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</si>
  <si>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</si>
  <si>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</si>
  <si>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</si>
  <si>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</si>
  <si>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</si>
  <si>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</si>
  <si>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</si>
  <si>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</si>
  <si>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</si>
  <si>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</si>
  <si>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</si>
  <si>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</si>
  <si>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</si>
  <si>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</si>
  <si>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</si>
  <si>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</si>
  <si>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</si>
  <si>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</si>
  <si>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</si>
  <si>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</si>
  <si>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</si>
  <si>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</si>
  <si>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</si>
  <si>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</si>
  <si>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</si>
  <si>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</si>
  <si>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</si>
  <si>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</si>
  <si>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</si>
  <si>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</si>
  <si>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</si>
  <si>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</si>
  <si>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</si>
  <si>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</si>
  <si>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</si>
  <si>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</si>
  <si>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</si>
  <si>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</si>
  <si>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</si>
  <si>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</si>
  <si>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</si>
  <si>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</si>
  <si>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</si>
  <si>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</si>
  <si>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</si>
  <si>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</si>
  <si>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</si>
  <si>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</si>
  <si>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</si>
  <si>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</si>
  <si>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</si>
  <si>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</si>
  <si>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</si>
  <si>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</si>
  <si>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</si>
  <si>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</si>
  <si>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</si>
  <si>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</si>
  <si>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</si>
  <si>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</si>
  <si>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</si>
  <si>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</si>
  <si>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</si>
  <si>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</si>
  <si>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</si>
  <si>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</si>
  <si>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</si>
  <si>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</si>
  <si>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</si>
  <si>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</si>
  <si>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</si>
  <si>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</si>
  <si>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</si>
  <si>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</si>
  <si>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</si>
  <si>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</si>
  <si>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</si>
  <si>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</si>
  <si>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</si>
  <si>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</si>
  <si>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</si>
  <si>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</si>
  <si>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</si>
  <si>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</si>
  <si>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</si>
  <si>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</si>
  <si>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</si>
  <si>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</si>
  <si>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</si>
  <si>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</si>
  <si>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</si>
  <si>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</si>
  <si>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</si>
  <si>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</si>
  <si>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</si>
  <si>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</si>
  <si>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</si>
  <si>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</si>
  <si>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</si>
  <si>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</si>
  <si>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</si>
  <si>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</si>
  <si>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</si>
  <si>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</si>
  <si>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</si>
  <si>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</si>
  <si>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</si>
  <si>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</si>
  <si>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</si>
  <si>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</si>
  <si>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</si>
  <si>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</si>
  <si>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</si>
  <si>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</si>
  <si>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</si>
  <si>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</si>
  <si>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</si>
  <si>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</si>
  <si>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</si>
  <si>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</si>
  <si>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</si>
  <si>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</si>
  <si>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</si>
  <si>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</si>
  <si>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</si>
  <si>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</si>
  <si>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</si>
  <si>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</si>
  <si>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</si>
  <si>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</si>
  <si>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</si>
  <si>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</si>
  <si>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</si>
  <si>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</si>
  <si>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</si>
  <si>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</si>
  <si>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</si>
  <si>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</si>
  <si>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</si>
  <si>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</si>
  <si>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</si>
  <si>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</si>
  <si>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</si>
  <si>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</si>
  <si>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</si>
  <si>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</si>
  <si>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</si>
  <si>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</si>
  <si>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</si>
  <si>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</si>
  <si>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</si>
  <si>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</si>
  <si>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</si>
  <si>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</si>
  <si>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</si>
  <si>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</si>
  <si>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</si>
  <si>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</si>
  <si>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</si>
  <si>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</si>
  <si>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</si>
  <si>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</si>
  <si>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</si>
  <si>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</si>
  <si>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</si>
  <si>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</si>
  <si>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</si>
  <si>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</si>
  <si>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</si>
  <si>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</si>
  <si>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</si>
  <si>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</si>
  <si>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</si>
  <si>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</si>
  <si>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</si>
  <si>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</si>
  <si>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</si>
  <si>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</si>
  <si>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</si>
  <si>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</si>
  <si>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</si>
  <si>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</si>
  <si>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</si>
  <si>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</si>
  <si>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</si>
  <si>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</si>
  <si>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</si>
  <si>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</si>
  <si>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</si>
  <si>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</si>
  <si>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</si>
  <si>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</si>
  <si>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</si>
  <si>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</si>
  <si>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</si>
  <si>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</si>
  <si>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</si>
  <si>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</si>
  <si>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</si>
  <si>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</si>
  <si>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</si>
  <si>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</si>
  <si>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</si>
  <si>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</si>
  <si>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</si>
  <si>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</si>
  <si>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</si>
  <si>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</si>
  <si>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</si>
  <si>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</si>
  <si>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</si>
  <si>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</si>
  <si>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</si>
  <si>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</si>
  <si>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</si>
  <si>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</si>
  <si>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</si>
  <si>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</si>
  <si>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</si>
  <si>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</si>
  <si>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</si>
  <si>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</si>
  <si>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</si>
  <si>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</si>
  <si>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</si>
  <si>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</si>
  <si>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</si>
  <si>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</si>
  <si>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</si>
  <si>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</si>
  <si>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</si>
  <si>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</si>
  <si>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</si>
  <si>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</si>
  <si>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</si>
  <si>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</si>
  <si>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</si>
  <si>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</si>
  <si>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</si>
  <si>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</si>
  <si>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</si>
  <si>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</si>
  <si>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</si>
  <si>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</si>
  <si>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</si>
  <si>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</si>
  <si>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</si>
  <si>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</si>
  <si>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</si>
  <si>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</si>
  <si>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</si>
  <si>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</si>
  <si>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</si>
  <si>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</si>
  <si>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</si>
  <si>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</si>
  <si>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</si>
  <si>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</si>
  <si>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</si>
  <si>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</si>
  <si>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</si>
  <si>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</si>
  <si>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</si>
  <si>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</si>
  <si>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</si>
  <si>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</si>
  <si>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</si>
  <si>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</si>
  <si>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</si>
  <si>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</si>
  <si>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</si>
  <si>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</si>
  <si>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</si>
  <si>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</si>
  <si>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</si>
  <si>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</si>
  <si>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</si>
  <si>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</si>
  <si>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</si>
  <si>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</si>
  <si>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</si>
  <si>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</si>
  <si>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</si>
  <si>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</si>
  <si>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</si>
  <si>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</si>
  <si>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</si>
  <si>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</si>
  <si>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</si>
  <si>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</si>
  <si>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</si>
  <si>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</si>
  <si>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</si>
  <si>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</si>
  <si>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</si>
  <si>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</si>
  <si>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</si>
  <si>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</si>
  <si>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</si>
  <si>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</si>
  <si>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</si>
  <si>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</si>
  <si>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</si>
  <si>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</si>
  <si>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</si>
  <si>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</si>
  <si>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</si>
  <si>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</si>
  <si>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</si>
  <si>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</si>
  <si>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</si>
  <si>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</si>
  <si>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</si>
  <si>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</si>
  <si>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</si>
  <si>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</si>
  <si>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</si>
  <si>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</si>
  <si>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</si>
  <si>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</si>
  <si>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</si>
  <si>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</si>
  <si>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</si>
  <si>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</si>
  <si>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</si>
  <si>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</si>
  <si>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</si>
  <si>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</si>
  <si>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</si>
  <si>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</si>
  <si>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</si>
  <si>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</si>
  <si>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</si>
  <si>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</si>
  <si>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</si>
  <si>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</si>
  <si>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</si>
  <si>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</si>
  <si>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</si>
  <si>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</si>
  <si>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</si>
  <si>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</si>
  <si>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</si>
  <si>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</si>
  <si>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</si>
  <si>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</si>
  <si>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</si>
  <si>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</si>
  <si>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</si>
  <si>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</si>
  <si>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</si>
  <si>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</si>
  <si>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</si>
  <si>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</si>
  <si>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</si>
  <si>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</si>
  <si>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</si>
  <si>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</si>
  <si>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</si>
  <si>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</si>
  <si>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</si>
  <si>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</si>
  <si>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</si>
  <si>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</si>
  <si>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</si>
  <si>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</si>
  <si>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</si>
  <si>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</si>
  <si>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</si>
  <si>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</si>
  <si>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</si>
  <si>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</si>
  <si>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</si>
  <si>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</si>
  <si>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</si>
  <si>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</si>
  <si>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</si>
  <si>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</si>
  <si>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</si>
  <si>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</si>
  <si>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</si>
  <si>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</si>
  <si>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</si>
  <si>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</si>
  <si>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</si>
  <si>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</si>
  <si>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</si>
  <si>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</si>
  <si>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</si>
  <si>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</si>
  <si>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</si>
  <si>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</si>
  <si>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</si>
  <si>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</si>
  <si>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</si>
  <si>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</si>
  <si>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</si>
  <si>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</si>
  <si>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</si>
  <si>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</si>
  <si>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</si>
  <si>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</si>
  <si>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</si>
  <si>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</si>
  <si>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</si>
  <si>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</si>
  <si>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</si>
  <si>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</si>
  <si>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</si>
  <si>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</si>
  <si>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</si>
  <si>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</si>
  <si>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</si>
  <si>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</si>
  <si>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</si>
  <si>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</si>
  <si>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</si>
  <si>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</si>
  <si>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</si>
  <si>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</si>
  <si>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</si>
  <si>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</si>
  <si>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</si>
  <si>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</si>
  <si>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</si>
  <si>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</si>
  <si>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</si>
  <si>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</si>
  <si>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</si>
  <si>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</si>
  <si>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</si>
  <si>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</si>
  <si>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</si>
  <si>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</si>
  <si>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</si>
  <si>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</si>
  <si>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</si>
  <si>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</si>
  <si>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</si>
  <si>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</si>
  <si>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</si>
  <si>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</si>
  <si>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</si>
  <si>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</si>
  <si>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</si>
  <si>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</si>
  <si>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</si>
  <si>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</si>
  <si>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</si>
  <si>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</si>
  <si>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</si>
  <si>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</si>
  <si>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</si>
  <si>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</si>
  <si>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</si>
  <si>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</si>
  <si>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</si>
  <si>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</si>
  <si>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</si>
  <si>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</si>
  <si>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</si>
  <si>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</si>
  <si>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</si>
  <si>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</si>
  <si>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</si>
  <si>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</si>
  <si>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</si>
  <si>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</si>
  <si>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</si>
  <si>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</si>
  <si>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</si>
  <si>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</si>
  <si>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</si>
  <si>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</si>
  <si>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</si>
  <si>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</si>
  <si>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</si>
  <si>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</si>
  <si>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</si>
  <si>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</si>
  <si>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</si>
  <si>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</si>
  <si>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</si>
  <si>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</si>
  <si>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</si>
  <si>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</si>
  <si>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</si>
  <si>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</si>
  <si>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</si>
  <si>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</si>
  <si>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</si>
  <si>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</si>
  <si>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</si>
  <si>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</si>
  <si>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</si>
  <si>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</si>
  <si>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</si>
  <si>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</si>
  <si>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</si>
  <si>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</si>
  <si>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</si>
  <si>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</si>
  <si>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</si>
  <si>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</si>
  <si>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</si>
  <si>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</si>
  <si>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</si>
  <si>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</si>
  <si>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</si>
  <si>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</si>
  <si>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</si>
  <si>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</si>
  <si>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</si>
  <si>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</si>
  <si>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</si>
  <si>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</si>
  <si>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</si>
  <si>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</si>
  <si>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</si>
  <si>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</si>
  <si>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</si>
  <si>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</si>
  <si>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</si>
  <si>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</si>
  <si>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</si>
  <si>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</si>
  <si>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</si>
  <si>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</si>
  <si>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</si>
  <si>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</si>
  <si>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</si>
  <si>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</si>
  <si>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</si>
  <si>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</si>
  <si>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</si>
  <si>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</si>
  <si>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</si>
  <si>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</si>
  <si>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</si>
  <si>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</si>
  <si>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</si>
  <si>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</si>
  <si>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</si>
  <si>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</si>
  <si>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</si>
  <si>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</si>
  <si>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</si>
  <si>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</si>
  <si>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</si>
  <si>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</si>
  <si>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</si>
  <si>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</si>
  <si>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</si>
  <si>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</si>
  <si>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</si>
  <si>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</si>
  <si>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</si>
  <si>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</si>
  <si>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</si>
  <si>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</si>
  <si>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</si>
  <si>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</si>
  <si>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</si>
  <si>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</si>
  <si>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</si>
  <si>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</si>
  <si>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</si>
  <si>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</si>
  <si>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</si>
  <si>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</si>
  <si>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</si>
  <si>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</si>
  <si>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</si>
  <si>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</si>
  <si>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</si>
  <si>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</si>
  <si>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</si>
  <si>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</si>
  <si>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</si>
  <si>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</si>
  <si>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</si>
  <si>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</si>
  <si>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</si>
  <si>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</si>
  <si>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</si>
  <si>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</si>
  <si>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</si>
  <si>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</si>
  <si>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</si>
  <si>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</si>
  <si>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</si>
  <si>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</si>
  <si>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</si>
  <si>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</si>
  <si>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</si>
  <si>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</si>
  <si>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</si>
  <si>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</si>
  <si>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</si>
  <si>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</si>
  <si>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</si>
  <si>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</si>
  <si>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</si>
  <si>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</si>
  <si>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</si>
  <si>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</si>
  <si>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</si>
  <si>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</si>
  <si>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</si>
  <si>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</si>
  <si>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</si>
  <si>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</si>
  <si>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</si>
  <si>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</si>
  <si>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</si>
  <si>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</si>
  <si>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</si>
  <si>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</si>
  <si>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</si>
  <si>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</si>
  <si>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</si>
  <si>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</si>
  <si>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</si>
  <si>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</si>
  <si>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</si>
  <si>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</si>
  <si>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</si>
  <si>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</si>
  <si>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</si>
  <si>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</si>
  <si>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</si>
  <si>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</si>
  <si>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</si>
  <si>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</si>
  <si>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</si>
  <si>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</si>
  <si>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</si>
  <si>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</si>
  <si>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</si>
  <si>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</si>
  <si>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</si>
  <si>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</si>
  <si>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</si>
  <si>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</si>
  <si>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</si>
  <si>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</si>
  <si>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</si>
  <si>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</si>
  <si>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</si>
  <si>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</si>
  <si>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</si>
  <si>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</si>
  <si>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</si>
  <si>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</si>
  <si>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</si>
  <si>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</si>
  <si>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</si>
  <si>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</si>
  <si>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</si>
  <si>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</si>
  <si>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</si>
  <si>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</si>
  <si>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</si>
  <si>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</si>
  <si>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</si>
  <si>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</si>
  <si>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</si>
  <si>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</si>
  <si>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</si>
  <si>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</si>
  <si>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</si>
  <si>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</si>
  <si>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</si>
  <si>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</si>
  <si>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</si>
  <si>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</si>
  <si>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</si>
  <si>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</si>
  <si>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</si>
  <si>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</si>
  <si>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</si>
  <si>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</si>
  <si>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</si>
  <si>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</si>
  <si>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</si>
  <si>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</si>
  <si>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</si>
  <si>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</si>
  <si>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</si>
  <si>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</si>
  <si>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</si>
  <si>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</si>
  <si>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</si>
  <si>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</si>
  <si>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</si>
  <si>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</si>
  <si>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</si>
  <si>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</si>
  <si>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</si>
  <si>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</si>
  <si>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</si>
  <si>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</si>
  <si>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</si>
  <si>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</si>
  <si>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</si>
  <si>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</si>
  <si>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</si>
  <si>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</si>
  <si>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</si>
  <si>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</si>
  <si>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</si>
  <si>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</si>
  <si>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</si>
  <si>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</si>
  <si>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</si>
  <si>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</si>
  <si>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</si>
  <si>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</si>
  <si>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</si>
  <si>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</si>
  <si>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</si>
  <si>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</si>
  <si>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</si>
  <si>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</si>
  <si>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</si>
  <si>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</si>
  <si>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</si>
  <si>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</si>
  <si>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</si>
  <si>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</si>
  <si>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</si>
  <si>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</si>
  <si>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</si>
  <si>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</si>
  <si>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</si>
  <si>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</si>
  <si>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</si>
  <si>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</si>
  <si>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</si>
  <si>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</si>
  <si>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</si>
  <si>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</si>
  <si>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</si>
  <si>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</si>
  <si>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</si>
  <si>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</si>
  <si>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</si>
  <si>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</si>
  <si>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</si>
  <si>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</si>
  <si>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</si>
  <si>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</si>
  <si>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</si>
  <si>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</si>
  <si>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</si>
  <si>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</si>
  <si>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</si>
  <si>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</si>
  <si>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</si>
  <si>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</si>
  <si>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</si>
  <si>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</si>
  <si>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</si>
  <si>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</si>
  <si>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</si>
  <si>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</si>
  <si>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</si>
  <si>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</si>
  <si>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</si>
  <si>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</si>
  <si>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</si>
  <si>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</si>
  <si>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</si>
  <si>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</si>
  <si>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</si>
  <si>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</si>
  <si>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</si>
  <si>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</si>
  <si>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</si>
  <si>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</si>
  <si>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</si>
  <si>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</si>
  <si>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</si>
  <si>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</si>
  <si>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</si>
  <si>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</si>
  <si>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</si>
  <si>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</si>
  <si>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</si>
  <si>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</si>
  <si>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</si>
  <si>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</si>
  <si>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</si>
  <si>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</si>
  <si>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</si>
  <si>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</si>
  <si>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</si>
  <si>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</si>
  <si>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</si>
  <si>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</si>
  <si>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</si>
  <si>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</si>
  <si>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</si>
  <si>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</si>
  <si>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</si>
  <si>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</si>
  <si>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</si>
  <si>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</si>
  <si>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</si>
  <si>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</si>
  <si>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</si>
  <si>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</si>
  <si>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</si>
  <si>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</si>
  <si>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</si>
  <si>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</si>
  <si>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</si>
  <si>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</si>
  <si>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</si>
  <si>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</si>
  <si>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</si>
  <si>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</si>
  <si>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</si>
  <si>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</si>
  <si>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</si>
  <si>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</si>
  <si>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</si>
  <si>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</si>
  <si>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</si>
  <si>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</si>
  <si>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</si>
  <si>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</si>
  <si>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</si>
  <si>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</si>
  <si>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</si>
  <si>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</si>
  <si>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</si>
  <si>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</si>
  <si>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</si>
  <si>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</si>
  <si>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</si>
  <si>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</si>
  <si>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</si>
  <si>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</si>
  <si>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</si>
  <si>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</si>
  <si>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</si>
  <si>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</si>
  <si>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</si>
  <si>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</si>
  <si>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</si>
  <si>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</si>
  <si>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</si>
  <si>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</si>
  <si>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</si>
  <si>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</si>
  <si>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</si>
  <si>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</si>
  <si>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</si>
  <si>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</si>
  <si>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</si>
  <si>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</si>
  <si>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</si>
  <si>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</si>
  <si>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</si>
  <si>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</si>
  <si>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</si>
  <si>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</si>
  <si>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</si>
  <si>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</si>
  <si>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</si>
  <si>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</si>
  <si>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</si>
  <si>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</si>
  <si>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</si>
  <si>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</si>
  <si>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</si>
  <si>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</si>
  <si>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</si>
  <si>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</si>
  <si>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</si>
  <si>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</si>
  <si>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</si>
  <si>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</si>
  <si>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</si>
  <si>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</si>
  <si>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</si>
  <si>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</si>
  <si>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</si>
  <si>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</si>
  <si>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</si>
  <si>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</si>
  <si>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</si>
  <si>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</si>
  <si>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</si>
  <si>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</si>
  <si>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</si>
  <si>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</si>
  <si>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</si>
  <si>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</si>
  <si>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</si>
  <si>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</si>
  <si>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</si>
  <si>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</si>
  <si>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</si>
  <si>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</si>
  <si>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</si>
  <si>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</si>
  <si>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</si>
  <si>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</si>
  <si>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</si>
  <si>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</si>
  <si>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</si>
  <si>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</si>
  <si>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</si>
  <si>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</si>
  <si>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</si>
  <si>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</si>
  <si>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</si>
  <si>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</si>
  <si>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</si>
  <si>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</si>
  <si>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</si>
  <si>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</si>
  <si>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</si>
  <si>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</si>
  <si>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</si>
  <si>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</si>
  <si>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</si>
  <si>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</si>
  <si>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</si>
  <si>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</si>
  <si>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</si>
  <si>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</si>
  <si>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</si>
  <si>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</si>
  <si>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</si>
  <si>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</si>
  <si>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</si>
  <si>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</si>
  <si>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</si>
  <si>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</si>
  <si>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</si>
  <si>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</si>
  <si>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</si>
  <si>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</si>
  <si>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</si>
  <si>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</si>
  <si>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</si>
  <si>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</si>
  <si>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</si>
  <si>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</si>
  <si>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</si>
  <si>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</si>
  <si>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</si>
  <si>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</si>
  <si>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</si>
  <si>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</si>
  <si>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</si>
  <si>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</si>
  <si>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</si>
  <si>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</si>
  <si>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</si>
  <si>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</si>
  <si>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</si>
  <si>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</si>
  <si>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</si>
  <si>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</si>
  <si>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</si>
  <si>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</si>
  <si>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</si>
  <si>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</si>
  <si>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</si>
  <si>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</si>
  <si>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</si>
  <si>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</si>
  <si>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</si>
  <si>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</si>
  <si>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</si>
  <si>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</si>
  <si>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</si>
  <si>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</si>
  <si>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</si>
  <si>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</si>
  <si>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</si>
  <si>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</si>
  <si>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</si>
  <si>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</si>
  <si>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</si>
  <si>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</si>
  <si>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</si>
  <si>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</si>
  <si>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</si>
  <si>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</si>
  <si>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</si>
  <si>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</si>
  <si>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</si>
  <si>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</si>
  <si>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</si>
  <si>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</si>
  <si>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</si>
  <si>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</si>
  <si>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</si>
  <si>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</si>
  <si>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</si>
  <si>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</si>
  <si>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</si>
  <si>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</si>
  <si>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</si>
  <si>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</si>
  <si>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</si>
  <si>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</si>
  <si>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</si>
  <si>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</si>
  <si>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</si>
  <si>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</si>
  <si>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</si>
  <si>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</si>
  <si>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</si>
  <si>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</si>
  <si>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</si>
  <si>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</si>
  <si>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</si>
  <si>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</si>
  <si>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</si>
  <si>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</si>
  <si>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</si>
  <si>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</si>
  <si>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</si>
  <si>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</si>
  <si>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</si>
  <si>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</si>
  <si>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</si>
  <si>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</si>
  <si>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</si>
  <si>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</si>
  <si>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</si>
  <si>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</si>
  <si>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</si>
  <si>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</si>
  <si>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</si>
  <si>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</si>
  <si>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</si>
  <si>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</si>
  <si>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</si>
  <si>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</si>
  <si>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</si>
  <si>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</si>
  <si>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</si>
  <si>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</si>
  <si>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</si>
  <si>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</si>
  <si>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</si>
  <si>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</si>
  <si>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</si>
  <si>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</si>
  <si>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</si>
  <si>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</si>
  <si>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</si>
  <si>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</si>
  <si>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</si>
  <si>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</si>
  <si>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</si>
  <si>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</si>
  <si>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</si>
  <si>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</si>
  <si>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</si>
  <si>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</si>
  <si>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</si>
  <si>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</si>
  <si>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</si>
  <si>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</si>
  <si>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</si>
  <si>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</si>
  <si>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</si>
  <si>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</si>
  <si>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</si>
  <si>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</si>
  <si>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</si>
  <si>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</si>
  <si>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</si>
  <si>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</si>
  <si>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</si>
  <si>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</si>
  <si>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</si>
  <si>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</si>
  <si>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</si>
  <si>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</si>
  <si>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</si>
  <si>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</si>
  <si>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</si>
  <si>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</si>
  <si>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</si>
  <si>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</si>
  <si>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</si>
  <si>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</si>
  <si>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</si>
  <si>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</si>
  <si>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</si>
  <si>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</si>
  <si>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</si>
  <si>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</si>
  <si>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</si>
  <si>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</si>
  <si>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</si>
  <si>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</si>
  <si>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</si>
  <si>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</si>
  <si>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</si>
  <si>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</si>
  <si>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</si>
  <si>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</si>
  <si>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</si>
  <si>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</si>
  <si>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</si>
  <si>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</si>
  <si>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</si>
  <si>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</si>
  <si>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</si>
  <si>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</si>
  <si>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</si>
  <si>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</si>
  <si>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</si>
  <si>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</si>
  <si>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</si>
  <si>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</si>
  <si>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</si>
  <si>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</si>
  <si>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</si>
  <si>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</si>
  <si>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</si>
  <si>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</si>
  <si>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</si>
  <si>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</si>
  <si>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</si>
  <si>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</si>
  <si>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</si>
  <si>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</si>
  <si>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</si>
  <si>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</si>
  <si>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</si>
  <si>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</si>
  <si>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</si>
  <si>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</si>
  <si>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</si>
  <si>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</si>
  <si>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</si>
  <si>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</si>
  <si>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</si>
  <si>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</si>
  <si>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</si>
  <si>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</si>
  <si>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</si>
  <si>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</si>
  <si>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</si>
  <si>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</si>
  <si>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</si>
  <si>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</si>
  <si>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</si>
  <si>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</si>
  <si>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</si>
  <si>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</si>
  <si>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</si>
  <si>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</si>
  <si>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</si>
  <si>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</si>
  <si>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</si>
  <si>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</si>
  <si>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</si>
  <si>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</si>
  <si>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</si>
  <si>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</si>
  <si>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</si>
  <si>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</si>
  <si>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</si>
  <si>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</si>
  <si>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</si>
  <si>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</si>
  <si>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</si>
  <si>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</si>
  <si>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</si>
  <si>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</si>
  <si>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</si>
  <si>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</si>
  <si>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</si>
  <si>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</si>
  <si>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</si>
  <si>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</si>
  <si>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</si>
  <si>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</si>
  <si>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</si>
  <si>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</si>
  <si>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</si>
  <si>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</si>
  <si>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</si>
  <si>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</si>
  <si>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</si>
  <si>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</si>
  <si>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</si>
  <si>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</si>
  <si>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</si>
  <si>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</si>
  <si>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</si>
  <si>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</si>
  <si>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</si>
  <si>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</si>
  <si>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</si>
  <si>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</si>
  <si>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</si>
  <si>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</si>
  <si>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</si>
  <si>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</si>
  <si>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</si>
  <si>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</si>
  <si>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</si>
  <si>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</si>
  <si>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</si>
  <si>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</si>
  <si>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</si>
  <si>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</si>
  <si>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</si>
  <si>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</si>
  <si>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</si>
  <si>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</si>
  <si>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</si>
  <si>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</si>
  <si>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</si>
  <si>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</si>
  <si>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</si>
  <si>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</si>
  <si>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</si>
  <si>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</si>
  <si>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</si>
  <si>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</si>
  <si>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</si>
  <si>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</si>
  <si>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</si>
  <si>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</si>
  <si>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</si>
  <si>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</si>
  <si>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</si>
  <si>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</si>
  <si>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</si>
  <si>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</si>
  <si>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</si>
  <si>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</si>
  <si>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</si>
  <si>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</si>
  <si>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</si>
  <si>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</si>
  <si>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</si>
  <si>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</si>
  <si>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</si>
  <si>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</si>
  <si>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</si>
  <si>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</si>
  <si>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</si>
  <si>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</si>
  <si>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</si>
  <si>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</si>
  <si>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</si>
  <si>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</si>
  <si>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</si>
  <si>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</si>
  <si>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</si>
  <si>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</si>
  <si>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</si>
  <si>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</si>
  <si>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</si>
  <si>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</si>
  <si>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</si>
  <si>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</si>
  <si>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</si>
  <si>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</si>
  <si>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</si>
  <si>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</si>
  <si>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</si>
  <si>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</si>
  <si>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</si>
  <si>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</si>
  <si>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</si>
  <si>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</si>
  <si>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</si>
  <si>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</si>
  <si>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</si>
  <si>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</si>
  <si>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</si>
  <si>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</si>
  <si>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</si>
  <si>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</si>
  <si>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</si>
  <si>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</si>
  <si>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</si>
  <si>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</si>
  <si>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</si>
  <si>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</si>
  <si>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</si>
  <si>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</si>
  <si>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</si>
  <si>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</si>
  <si>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</si>
  <si>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</si>
  <si>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</si>
  <si>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</si>
  <si>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</si>
  <si>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</si>
  <si>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</si>
  <si>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</si>
  <si>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</si>
  <si>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</si>
  <si>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</si>
  <si>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</si>
  <si>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</si>
  <si>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</si>
  <si>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</si>
  <si>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</si>
  <si>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</si>
  <si>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</si>
  <si>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</si>
  <si>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</si>
  <si>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</si>
  <si>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</si>
  <si>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</si>
  <si>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</si>
  <si>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</si>
  <si>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</si>
  <si>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</si>
  <si>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</si>
  <si>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</si>
  <si>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</si>
  <si>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</si>
  <si>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</si>
  <si>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</si>
  <si>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</si>
  <si>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</si>
  <si>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</si>
  <si>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</si>
  <si>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</si>
  <si>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</si>
  <si>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</si>
  <si>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</si>
  <si>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</si>
  <si>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</si>
  <si>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</si>
  <si>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</si>
  <si>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</si>
  <si>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</si>
  <si>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</si>
  <si>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</si>
  <si>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</si>
  <si>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</si>
  <si>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</si>
  <si>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</si>
  <si>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</si>
  <si>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</si>
  <si>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</si>
  <si>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</si>
  <si>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</si>
  <si>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</si>
  <si>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</si>
  <si>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</si>
  <si>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</si>
  <si>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</si>
  <si>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</si>
  <si>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</si>
  <si>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</si>
  <si>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</si>
  <si>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</si>
  <si>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</si>
  <si>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</si>
  <si>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</si>
  <si>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</si>
  <si>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</si>
  <si>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</si>
  <si>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</si>
  <si>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</si>
  <si>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</si>
  <si>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</si>
  <si>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</si>
  <si>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</si>
  <si>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</si>
  <si>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</si>
  <si>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</si>
  <si>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</si>
  <si>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</si>
  <si>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</si>
  <si>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</si>
  <si>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</si>
  <si>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</si>
  <si>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</si>
  <si>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</si>
  <si>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</si>
  <si>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</si>
  <si>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</si>
  <si>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</si>
  <si>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</si>
  <si>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</si>
  <si>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</si>
  <si>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</si>
  <si>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</si>
  <si>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</si>
  <si>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</si>
  <si>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</si>
  <si>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</si>
  <si>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</si>
  <si>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</si>
  <si>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</si>
  <si>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</si>
  <si>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</si>
  <si>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</si>
  <si>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</si>
  <si>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</si>
  <si>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</si>
  <si>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</si>
  <si>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</si>
  <si>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</si>
  <si>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</si>
  <si>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</si>
  <si>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</si>
  <si>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</si>
  <si>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</si>
  <si>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</si>
  <si>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</si>
  <si>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</si>
  <si>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</si>
  <si>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</si>
  <si>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</si>
  <si>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</si>
  <si>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</si>
  <si>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</si>
  <si>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</si>
  <si>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</si>
  <si>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</si>
  <si>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</si>
  <si>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</si>
  <si>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</si>
  <si>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</si>
  <si>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</si>
  <si>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</si>
  <si>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</si>
  <si>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</si>
  <si>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</si>
  <si>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</si>
  <si>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</si>
  <si>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</si>
  <si>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</si>
  <si>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</si>
  <si>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</si>
  <si>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</si>
  <si>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</si>
  <si>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</si>
  <si>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</si>
  <si>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</si>
  <si>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</si>
  <si>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</si>
  <si>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</si>
  <si>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</si>
  <si>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</si>
  <si>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</si>
  <si>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</si>
  <si>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</si>
  <si>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</si>
  <si>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</si>
  <si>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</si>
  <si>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</si>
  <si>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</si>
  <si>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</si>
  <si>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</si>
  <si>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</si>
  <si>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</si>
  <si>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</si>
  <si>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</si>
  <si>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</si>
  <si>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</si>
  <si>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</si>
  <si>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</si>
  <si>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</si>
  <si>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</si>
  <si>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</si>
  <si>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</si>
  <si>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</si>
  <si>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</si>
  <si>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</si>
  <si>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</si>
  <si>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</si>
  <si>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</si>
  <si>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</si>
  <si>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</si>
  <si>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</si>
  <si>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</si>
  <si>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</si>
  <si>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</si>
  <si>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</si>
  <si>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</si>
  <si>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</si>
  <si>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</si>
  <si>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</si>
  <si>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</si>
  <si>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</si>
  <si>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</si>
  <si>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</si>
  <si>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</si>
  <si>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</si>
  <si>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</si>
  <si>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</si>
  <si>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</si>
  <si>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</si>
  <si>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</si>
  <si>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</si>
  <si>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</si>
  <si>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</si>
  <si>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</si>
  <si>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</si>
  <si>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</si>
  <si>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</si>
  <si>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</si>
  <si>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</si>
  <si>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</si>
  <si>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</si>
  <si>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</si>
  <si>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</si>
  <si>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</si>
  <si>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</si>
  <si>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</si>
  <si>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</si>
  <si>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</si>
  <si>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</si>
  <si>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</si>
  <si>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</si>
  <si>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</si>
  <si>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</si>
  <si>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</si>
  <si>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</si>
  <si>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</si>
  <si>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</si>
  <si>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</si>
  <si>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</si>
  <si>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</si>
  <si>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</si>
  <si>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</si>
  <si>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</si>
  <si>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</si>
  <si>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</si>
  <si>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</si>
  <si>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</si>
  <si>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</si>
  <si>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</si>
  <si>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</si>
  <si>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</si>
  <si>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</si>
  <si>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</si>
  <si>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</si>
  <si>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</si>
  <si>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</si>
  <si>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</si>
  <si>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</si>
  <si>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</si>
  <si>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</si>
  <si>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</si>
  <si>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</si>
  <si>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</si>
  <si>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</si>
  <si>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</si>
  <si>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</si>
  <si>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</si>
  <si>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</si>
  <si>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</si>
  <si>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</si>
  <si>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</si>
  <si>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</si>
  <si>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</si>
  <si>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</si>
  <si>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</si>
  <si>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</si>
  <si>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</si>
  <si>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</si>
  <si>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</si>
  <si>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</si>
  <si>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</si>
  <si>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</si>
  <si>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</si>
  <si>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</si>
  <si>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</si>
  <si>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</si>
  <si>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</si>
  <si>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</si>
  <si>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</si>
  <si>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</si>
  <si>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</si>
  <si>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</si>
  <si>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</si>
  <si>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</si>
  <si>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</si>
  <si>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</si>
  <si>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</si>
  <si>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</si>
  <si>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</si>
  <si>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</si>
  <si>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</si>
  <si>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</si>
  <si>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</si>
  <si>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</si>
  <si>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</si>
  <si>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</si>
  <si>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</si>
  <si>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</si>
  <si>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</si>
  <si>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</si>
  <si>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</si>
  <si>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</si>
  <si>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</si>
  <si>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</si>
  <si>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</si>
  <si>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</si>
  <si>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</si>
  <si>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</si>
  <si>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</si>
  <si>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</si>
  <si>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</si>
  <si>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</si>
  <si>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</si>
  <si>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</si>
  <si>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</si>
  <si>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</si>
  <si>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</si>
  <si>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</si>
  <si>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</si>
  <si>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</si>
  <si>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</si>
  <si>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</si>
  <si>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</si>
  <si>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</si>
  <si>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</si>
  <si>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</si>
  <si>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</si>
  <si>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</si>
  <si>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</si>
  <si>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</si>
  <si>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</si>
  <si>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</si>
  <si>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</si>
  <si>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</si>
  <si>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</si>
  <si>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</si>
  <si>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</si>
  <si>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</si>
  <si>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</si>
  <si>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</si>
  <si>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</si>
  <si>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</si>
  <si>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</si>
  <si>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</si>
  <si>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</si>
  <si>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</si>
  <si>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</si>
  <si>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</si>
  <si>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</si>
  <si>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</si>
  <si>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</si>
  <si>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</si>
  <si>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</si>
  <si>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</si>
  <si>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</si>
  <si>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</si>
  <si>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</si>
  <si>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</si>
  <si>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</si>
  <si>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</si>
  <si>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</si>
  <si>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</si>
  <si>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</si>
  <si>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</si>
  <si>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</si>
  <si>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</si>
  <si>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</si>
  <si>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</si>
  <si>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</si>
  <si>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</si>
  <si>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</si>
  <si>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</si>
  <si>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</si>
  <si>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</si>
  <si>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</si>
  <si>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</si>
  <si>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</si>
  <si>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</si>
  <si>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</si>
  <si>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</si>
  <si>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</si>
  <si>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</si>
  <si>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</si>
  <si>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</si>
  <si>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</si>
  <si>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</si>
  <si>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</si>
  <si>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</si>
  <si>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</si>
  <si>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</si>
  <si>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</si>
  <si>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</si>
  <si>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</si>
  <si>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</si>
  <si>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</si>
  <si>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</si>
  <si>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</si>
  <si>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</si>
  <si>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</si>
  <si>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</si>
  <si>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</si>
  <si>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</si>
  <si>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</si>
  <si>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</si>
  <si>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</si>
  <si>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</si>
  <si>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</si>
  <si>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</si>
  <si>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</si>
  <si>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</si>
  <si>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</si>
  <si>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</si>
  <si>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</si>
  <si>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</si>
  <si>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</si>
  <si>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</si>
  <si>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</si>
  <si>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</si>
  <si>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</si>
  <si>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</si>
  <si>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</si>
  <si>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</si>
  <si>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</si>
  <si>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</si>
  <si>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</si>
  <si>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</si>
  <si>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</si>
  <si>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</si>
  <si>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</si>
  <si>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</si>
  <si>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</si>
  <si>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</si>
  <si>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</si>
  <si>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</si>
  <si>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</si>
  <si>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</si>
  <si>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</si>
  <si>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</si>
  <si>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</si>
  <si>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</si>
  <si>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</si>
  <si>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</si>
  <si>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</si>
  <si>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</si>
  <si>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</si>
  <si>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</si>
  <si>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</si>
  <si>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</si>
  <si>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</si>
  <si>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</si>
  <si>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</si>
  <si>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</si>
  <si>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</si>
  <si>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</si>
  <si>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</si>
  <si>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</si>
  <si>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</si>
  <si>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</si>
  <si>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</si>
  <si>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</si>
  <si>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</si>
  <si>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</si>
  <si>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</si>
  <si>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</si>
  <si>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</si>
  <si>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</si>
  <si>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</si>
  <si>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</si>
  <si>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</si>
  <si>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</si>
  <si>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</si>
  <si>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</si>
  <si>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</si>
  <si>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</si>
  <si>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</si>
  <si>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</si>
  <si>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</si>
  <si>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</si>
  <si>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</si>
  <si>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</si>
  <si>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</si>
  <si>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</si>
  <si>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</si>
  <si>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</si>
  <si>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</si>
  <si>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</si>
  <si>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</si>
  <si>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</si>
  <si>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</si>
  <si>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</si>
  <si>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</si>
  <si>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</si>
  <si>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</si>
  <si>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</si>
  <si>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</si>
  <si>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</si>
  <si>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</si>
  <si>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</si>
  <si>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</si>
  <si>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</si>
  <si>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</si>
  <si>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</si>
  <si>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</si>
  <si>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</si>
  <si>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</si>
  <si>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</si>
  <si>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</si>
  <si>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</si>
  <si>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</si>
  <si>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</si>
  <si>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</si>
  <si>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</si>
  <si>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</si>
  <si>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</si>
  <si>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</si>
  <si>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</si>
  <si>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</si>
  <si>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</si>
  <si>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</si>
  <si>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</si>
  <si>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</si>
  <si>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</si>
  <si>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</si>
  <si>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</si>
  <si>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</si>
  <si>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</si>
  <si>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</si>
  <si>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</si>
  <si>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</si>
  <si>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</si>
  <si>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</si>
  <si>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</si>
  <si>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</si>
  <si>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</si>
  <si>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</si>
  <si>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</si>
  <si>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</si>
  <si>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</si>
  <si>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</si>
  <si>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</si>
  <si>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</si>
  <si>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</si>
  <si>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</si>
  <si>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</si>
  <si>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</si>
  <si>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</si>
  <si>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</si>
  <si>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</si>
  <si>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</si>
  <si>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</si>
  <si>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</si>
  <si>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</si>
  <si>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</si>
  <si>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</si>
  <si>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</si>
  <si>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</si>
  <si>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</si>
  <si>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</si>
  <si>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</si>
  <si>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</si>
  <si>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</si>
  <si>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</si>
  <si>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</si>
  <si>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</si>
  <si>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</si>
  <si>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</si>
  <si>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</si>
  <si>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</si>
  <si>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</si>
  <si>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</si>
  <si>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</si>
  <si>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</si>
  <si>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</si>
  <si>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</si>
  <si>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</si>
  <si>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</si>
  <si>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</si>
  <si>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</si>
  <si>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</si>
  <si>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</si>
  <si>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</si>
  <si>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</si>
  <si>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</si>
  <si>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</si>
  <si>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</si>
  <si>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</si>
  <si>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</si>
  <si>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</si>
  <si>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</si>
  <si>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</si>
  <si>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</si>
  <si>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</si>
  <si>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</si>
  <si>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</si>
  <si>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</si>
  <si>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</si>
  <si>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</si>
  <si>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</si>
  <si>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</si>
  <si>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</si>
  <si>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</si>
  <si>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</si>
  <si>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</si>
  <si>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</si>
  <si>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</si>
  <si>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</si>
  <si>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</si>
  <si>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</si>
  <si>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</si>
  <si>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</si>
  <si>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</si>
  <si>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</si>
  <si>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</si>
  <si>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</si>
  <si>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</si>
  <si>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</si>
  <si>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</si>
  <si>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</si>
  <si>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</si>
  <si>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</si>
  <si>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</si>
  <si>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</si>
  <si>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</si>
  <si>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</si>
  <si>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</si>
  <si>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</si>
  <si>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</si>
  <si>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</si>
  <si>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</si>
  <si>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</si>
  <si>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</si>
  <si>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</si>
  <si>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</si>
  <si>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</si>
  <si>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</si>
  <si>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</si>
  <si>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</si>
  <si>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</si>
  <si>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</si>
  <si>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</si>
  <si>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</si>
  <si>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</si>
  <si>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</si>
  <si>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</si>
  <si>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</si>
  <si>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</si>
  <si>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</si>
  <si>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</si>
  <si>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</si>
  <si>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</si>
  <si>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</si>
  <si>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</si>
  <si>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</si>
  <si>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</si>
  <si>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</si>
  <si>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</si>
  <si>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</si>
  <si>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</si>
  <si>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</si>
  <si>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</si>
  <si>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</si>
  <si>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</si>
  <si>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</si>
  <si>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</si>
  <si>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</si>
  <si>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</si>
  <si>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</si>
  <si>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</si>
  <si>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</si>
  <si>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</si>
  <si>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</si>
  <si>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</si>
  <si>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</si>
  <si>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</si>
  <si>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</si>
  <si>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</si>
  <si>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</si>
  <si>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</si>
  <si>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</si>
  <si>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</si>
  <si>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</si>
  <si>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</si>
  <si>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</si>
  <si>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</si>
  <si>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</si>
  <si>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</si>
  <si>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</si>
  <si>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</si>
  <si>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</si>
  <si>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</si>
  <si>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</si>
  <si>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</si>
  <si>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</si>
  <si>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</si>
  <si>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</si>
  <si>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</si>
  <si>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</si>
  <si>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</si>
  <si>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</si>
  <si>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</si>
  <si>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</si>
  <si>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</si>
  <si>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</si>
  <si>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</si>
  <si>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</si>
  <si>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</si>
  <si>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</si>
  <si>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</si>
  <si>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</si>
  <si>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</si>
  <si>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</si>
  <si>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</si>
  <si>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</si>
  <si>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</si>
  <si>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</si>
  <si>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</si>
  <si>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</si>
  <si>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</si>
  <si>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</si>
  <si>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</si>
  <si>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</si>
  <si>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</si>
  <si>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</si>
  <si>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</si>
  <si>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</si>
  <si>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</si>
  <si>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</si>
  <si>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</si>
  <si>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</si>
  <si>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</si>
  <si>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</si>
  <si>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</si>
  <si>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</si>
  <si>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</si>
  <si>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</si>
  <si>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</si>
  <si>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</si>
  <si>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</si>
  <si>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</si>
  <si>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</si>
  <si>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</si>
  <si>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</si>
  <si>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</si>
  <si>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</si>
  <si>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</si>
  <si>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</si>
  <si>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</si>
  <si>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</si>
  <si>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</si>
  <si>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</si>
  <si>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</si>
  <si>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</si>
  <si>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</si>
  <si>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</si>
  <si>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</si>
  <si>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</si>
  <si>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</si>
  <si>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</si>
  <si>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</si>
  <si>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</si>
  <si>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</si>
  <si>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</si>
  <si>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</si>
  <si>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</si>
  <si>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</si>
  <si>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</si>
  <si>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</si>
  <si>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</si>
  <si>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</si>
  <si>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</si>
  <si>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</si>
  <si>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</si>
  <si>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</si>
  <si>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</si>
  <si>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</si>
  <si>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</si>
  <si>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</si>
  <si>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</si>
  <si>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</si>
  <si>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</si>
  <si>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</si>
  <si>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</si>
  <si>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</si>
  <si>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</si>
  <si>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</si>
  <si>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</si>
  <si>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</si>
  <si>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</si>
  <si>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</si>
  <si>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</si>
  <si>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</si>
  <si>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</si>
  <si>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</si>
  <si>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</si>
  <si>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</si>
  <si>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</si>
  <si>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</si>
  <si>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</si>
  <si>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</si>
  <si>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</si>
  <si>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</si>
  <si>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</si>
  <si>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</si>
  <si>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</si>
  <si>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</si>
  <si>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</si>
  <si>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</si>
  <si>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</si>
  <si>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</si>
  <si>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</si>
  <si>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</si>
  <si>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</si>
  <si>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</si>
  <si>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</si>
  <si>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</si>
  <si>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</si>
  <si>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</si>
  <si>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</si>
  <si>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</si>
  <si>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</si>
  <si>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</si>
  <si>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</si>
  <si>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</si>
  <si>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</si>
  <si>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</si>
  <si>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</si>
  <si>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</si>
  <si>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</si>
  <si>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</si>
  <si>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</si>
  <si>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</si>
  <si>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</si>
  <si>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</si>
  <si>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</si>
  <si>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</si>
  <si>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</si>
  <si>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</si>
  <si>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</si>
  <si>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</si>
  <si>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</si>
  <si>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</si>
  <si>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</si>
  <si>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</si>
  <si>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</si>
  <si>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</si>
  <si>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</si>
  <si>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</si>
  <si>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</si>
  <si>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</si>
  <si>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</si>
  <si>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</si>
  <si>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</si>
  <si>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</si>
  <si>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</si>
  <si>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</si>
  <si>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</si>
  <si>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</si>
  <si>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</si>
  <si>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</si>
  <si>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</si>
  <si>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</si>
  <si>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</si>
  <si>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</si>
  <si>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</si>
  <si>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</si>
  <si>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</si>
  <si>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</si>
  <si>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</si>
  <si>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</si>
  <si>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</si>
  <si>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</si>
  <si>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</si>
  <si>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</si>
  <si>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</si>
  <si>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</si>
  <si>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</si>
  <si>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</si>
  <si>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</si>
  <si>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</si>
  <si>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</si>
  <si>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</si>
  <si>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</si>
  <si>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</si>
  <si>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</si>
  <si>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</si>
  <si>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</si>
  <si>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</si>
  <si>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</si>
  <si>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</si>
  <si>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</si>
  <si>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</si>
  <si>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</si>
  <si>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</si>
  <si>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</si>
  <si>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</si>
  <si>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</si>
  <si>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</si>
  <si>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</si>
  <si>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</si>
  <si>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</si>
  <si>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</si>
  <si>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</si>
  <si>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</si>
  <si>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</si>
  <si>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</si>
  <si>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</si>
  <si>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</si>
  <si>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</si>
  <si>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</si>
  <si>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</si>
  <si>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</si>
  <si>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</si>
  <si>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</si>
  <si>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</si>
  <si>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</si>
  <si>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</si>
  <si>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</si>
  <si>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</si>
  <si>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</si>
  <si>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</si>
  <si>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</si>
  <si>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</si>
  <si>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</si>
  <si>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</si>
  <si>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</si>
  <si>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</si>
  <si>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</si>
  <si>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</si>
  <si>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</si>
  <si>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</si>
  <si>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</si>
  <si>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</si>
  <si>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</si>
  <si>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</si>
  <si>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</si>
  <si>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</si>
  <si>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</si>
  <si>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</si>
  <si>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</si>
  <si>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</si>
  <si>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</si>
  <si>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</si>
  <si>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</si>
  <si>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</si>
  <si>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</si>
  <si>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</si>
  <si>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</si>
  <si>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</si>
  <si>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</si>
  <si>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</si>
  <si>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</si>
  <si>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</si>
  <si>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</si>
  <si>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</si>
  <si>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</si>
  <si>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</si>
  <si>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</si>
  <si>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</si>
  <si>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</si>
  <si>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</si>
  <si>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</si>
  <si>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</si>
  <si>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</si>
  <si>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</si>
  <si>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</si>
  <si>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</si>
  <si>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</si>
  <si>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</si>
  <si>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</si>
  <si>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</si>
  <si>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</si>
  <si>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</si>
  <si>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</si>
  <si>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</si>
  <si>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</si>
  <si>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</si>
  <si>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</si>
  <si>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</si>
  <si>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</si>
  <si>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</si>
  <si>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</si>
  <si>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</si>
  <si>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</si>
  <si>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</si>
  <si>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</si>
  <si>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</si>
  <si>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</si>
  <si>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</si>
  <si>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</si>
  <si>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</si>
  <si>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</si>
  <si>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</si>
  <si>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</si>
  <si>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</si>
  <si>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</si>
  <si>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</si>
  <si>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</si>
  <si>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</si>
  <si>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</si>
  <si>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</si>
  <si>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</si>
  <si>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</si>
  <si>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</si>
  <si>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</si>
  <si>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</si>
  <si>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</si>
  <si>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</si>
  <si>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</si>
  <si>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</si>
  <si>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</si>
  <si>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</si>
  <si>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</si>
  <si>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</si>
  <si>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</si>
  <si>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</si>
  <si>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</si>
  <si>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</si>
  <si>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</si>
  <si>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</si>
  <si>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</si>
  <si>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</si>
  <si>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</si>
  <si>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</si>
  <si>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</si>
  <si>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</si>
  <si>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</si>
  <si>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</si>
  <si>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</si>
  <si>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</si>
  <si>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</si>
  <si>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</si>
  <si>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</si>
  <si>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</si>
  <si>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</si>
  <si>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</si>
  <si>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</si>
  <si>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</si>
  <si>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</si>
  <si>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</si>
  <si>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</si>
  <si>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</si>
  <si>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</si>
  <si>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</si>
  <si>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</si>
  <si>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</si>
  <si>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</si>
  <si>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</si>
  <si>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</si>
  <si>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</si>
  <si>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</si>
  <si>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</si>
  <si>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</si>
  <si>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</si>
  <si>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</si>
  <si>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</si>
  <si>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</si>
  <si>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</si>
  <si>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</si>
  <si>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</si>
  <si>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</si>
  <si>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</si>
  <si>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</si>
  <si>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</si>
  <si>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</si>
  <si>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</si>
  <si>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</si>
  <si>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</si>
  <si>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</si>
  <si>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</si>
  <si>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</si>
  <si>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</si>
  <si>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</si>
  <si>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</si>
  <si>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</si>
  <si>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</si>
  <si>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</si>
  <si>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</si>
  <si>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</si>
  <si>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</si>
  <si>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</si>
  <si>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</si>
  <si>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</si>
  <si>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</si>
  <si>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</si>
  <si>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</si>
  <si>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</si>
  <si>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</si>
  <si>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</si>
  <si>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</si>
  <si>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</si>
  <si>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</si>
  <si>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</si>
  <si>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</si>
  <si>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</si>
  <si>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</si>
  <si>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</si>
  <si>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</si>
  <si>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</si>
  <si>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</si>
  <si>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</si>
  <si>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</si>
  <si>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</si>
  <si>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</si>
  <si>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</si>
  <si>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</si>
  <si>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</si>
  <si>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</si>
  <si>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</si>
  <si>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</si>
  <si>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</si>
  <si>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</si>
  <si>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</si>
  <si>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</si>
  <si>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</si>
  <si>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</si>
  <si>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</si>
  <si>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</si>
  <si>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</si>
  <si>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</si>
  <si>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</si>
  <si>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</si>
  <si>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</si>
  <si>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</si>
  <si>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</si>
  <si>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</si>
  <si>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</si>
  <si>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</si>
  <si>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</si>
  <si>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</si>
  <si>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</si>
  <si>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</si>
  <si>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</si>
  <si>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</si>
  <si>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</si>
  <si>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</si>
  <si>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</si>
  <si>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</si>
  <si>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</si>
  <si>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</si>
  <si>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</si>
  <si>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</si>
  <si>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</si>
  <si>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</si>
  <si>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</si>
  <si>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</si>
  <si>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</si>
  <si>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</si>
  <si>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</si>
  <si>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</si>
  <si>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</si>
  <si>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</si>
  <si>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</si>
  <si>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</si>
  <si>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</si>
  <si>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</si>
  <si>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</si>
  <si>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</si>
  <si>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</si>
  <si>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</si>
  <si>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</si>
  <si>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</si>
  <si>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</si>
  <si>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</si>
  <si>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</si>
  <si>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</si>
  <si>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</si>
  <si>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</si>
  <si>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</si>
  <si>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</si>
  <si>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</si>
  <si>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</si>
  <si>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</si>
  <si>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</si>
  <si>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</si>
  <si>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</si>
  <si>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</si>
  <si>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</si>
  <si>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</si>
  <si>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</si>
  <si>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</si>
  <si>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</si>
  <si>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</si>
  <si>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</si>
  <si>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</si>
  <si>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</si>
  <si>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</si>
  <si>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</si>
  <si>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</si>
  <si>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</si>
  <si>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</si>
  <si>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</si>
  <si>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</si>
  <si>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</si>
  <si>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</si>
  <si>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</si>
  <si>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</si>
  <si>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</si>
  <si>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</si>
  <si>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</si>
  <si>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</si>
  <si>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</si>
  <si>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</si>
  <si>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</si>
  <si>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</si>
  <si>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</si>
  <si>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</si>
  <si>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</si>
  <si>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</si>
  <si>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</si>
  <si>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</si>
  <si>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</si>
  <si>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</si>
  <si>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</si>
  <si>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</si>
  <si>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</si>
  <si>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</si>
  <si>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</si>
  <si>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</si>
  <si>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</si>
  <si>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</si>
  <si>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</si>
  <si>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</si>
  <si>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</si>
  <si>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</si>
  <si>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</si>
  <si>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</si>
  <si>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</si>
  <si>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</si>
  <si>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</si>
  <si>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</si>
  <si>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</si>
  <si>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</si>
  <si>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</si>
  <si>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</si>
  <si>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</si>
  <si>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</si>
  <si>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</si>
  <si>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</si>
  <si>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</si>
  <si>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</si>
  <si>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</si>
  <si>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</si>
  <si>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</si>
  <si>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</si>
  <si>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</si>
  <si>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</si>
  <si>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</si>
  <si>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</si>
  <si>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</si>
  <si>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</si>
  <si>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</si>
  <si>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</si>
  <si>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</si>
  <si>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</si>
  <si>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</si>
  <si>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</si>
  <si>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</si>
  <si>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</si>
  <si>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</si>
  <si>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</si>
  <si>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</si>
  <si>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</si>
  <si>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</si>
  <si>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</si>
  <si>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</si>
  <si>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</si>
  <si>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</si>
  <si>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</si>
  <si>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</si>
  <si>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</si>
  <si>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</si>
  <si>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</si>
  <si>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</si>
  <si>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</si>
  <si>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</si>
  <si>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</si>
  <si>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</si>
  <si>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</si>
  <si>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</si>
  <si>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</si>
  <si>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</si>
  <si>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</si>
  <si>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</si>
  <si>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</si>
  <si>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</si>
  <si>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</si>
  <si>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</si>
  <si>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</si>
  <si>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</si>
  <si>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</si>
  <si>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</si>
  <si>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</si>
  <si>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</si>
  <si>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</si>
  <si>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</si>
  <si>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</si>
  <si>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</si>
  <si>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</si>
  <si>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</si>
  <si>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</si>
  <si>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</si>
  <si>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</si>
  <si>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</si>
  <si>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</si>
  <si>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</si>
  <si>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</si>
  <si>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</si>
  <si>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</si>
  <si>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</si>
  <si>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</si>
  <si>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</si>
  <si>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</si>
  <si>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</si>
  <si>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</si>
  <si>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</si>
  <si>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</si>
  <si>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</si>
  <si>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</si>
  <si>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</si>
  <si>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</si>
  <si>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</si>
  <si>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</si>
  <si>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</si>
  <si>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</si>
  <si>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</si>
  <si>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</si>
  <si>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</si>
  <si>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</si>
  <si>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</si>
  <si>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</si>
  <si>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</si>
  <si>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</si>
  <si>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</si>
  <si>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</si>
  <si>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</si>
  <si>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</si>
  <si>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</si>
  <si>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</si>
  <si>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</si>
  <si>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</si>
  <si>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</si>
  <si>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</si>
  <si>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</si>
  <si>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</si>
  <si>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</si>
  <si>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</si>
  <si>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</si>
  <si>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</si>
  <si>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</si>
  <si>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</si>
  <si>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</si>
  <si>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</si>
  <si>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</si>
  <si>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</si>
  <si>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</si>
  <si>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</si>
  <si>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</si>
  <si>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</si>
  <si>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</si>
  <si>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</si>
  <si>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</si>
  <si>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</si>
  <si>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</si>
  <si>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</si>
  <si>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</si>
  <si>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</si>
  <si>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</si>
  <si>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</si>
  <si>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</si>
  <si>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</si>
  <si>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</si>
  <si>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</si>
  <si>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</si>
  <si>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</si>
  <si>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</si>
  <si>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</si>
  <si>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</si>
  <si>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</si>
  <si>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</si>
  <si>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</si>
  <si>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</si>
  <si>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</si>
  <si>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</si>
  <si>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</si>
  <si>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</si>
  <si>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</si>
  <si>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</si>
  <si>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</si>
  <si>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</si>
  <si>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</si>
  <si>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</si>
  <si>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</si>
  <si>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</si>
  <si>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</si>
  <si>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</si>
  <si>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</si>
  <si>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</si>
  <si>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</si>
  <si>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</si>
  <si>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</si>
  <si>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</si>
  <si>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</si>
  <si>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</si>
  <si>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</si>
  <si>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</si>
  <si>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</si>
  <si>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</si>
  <si>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</si>
  <si>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</si>
  <si>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</si>
  <si>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</si>
  <si>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</si>
  <si>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</si>
  <si>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</si>
  <si>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</si>
  <si>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</si>
  <si>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</si>
  <si>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</si>
  <si>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</si>
  <si>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</si>
  <si>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</si>
  <si>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</si>
  <si>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</si>
  <si>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</si>
  <si>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</si>
  <si>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</si>
  <si>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</si>
  <si>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</si>
  <si>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</si>
  <si>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</si>
  <si>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</si>
  <si>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</si>
  <si>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</si>
  <si>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</si>
  <si>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</si>
  <si>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</si>
  <si>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</si>
  <si>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</si>
  <si>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</si>
  <si>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</si>
  <si>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</si>
  <si>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</si>
  <si>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</si>
  <si>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</si>
  <si>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</si>
  <si>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</si>
  <si>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</si>
  <si>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</si>
  <si>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</si>
  <si>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</si>
  <si>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</si>
  <si>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</si>
  <si>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</si>
  <si>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</si>
  <si>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</si>
  <si>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</si>
  <si>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</si>
  <si>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</si>
  <si>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</si>
  <si>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</si>
  <si>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</si>
  <si>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</si>
  <si>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</si>
  <si>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</si>
  <si>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</si>
  <si>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</si>
  <si>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</si>
  <si>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</si>
  <si>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</si>
  <si>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</si>
  <si>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</si>
  <si>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</si>
  <si>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</si>
  <si>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</si>
  <si>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</si>
  <si>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</si>
  <si>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</si>
  <si>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</si>
  <si>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</si>
  <si>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</si>
  <si>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</si>
  <si>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</si>
  <si>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</si>
  <si>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</si>
  <si>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</si>
  <si>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</si>
  <si>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</si>
  <si>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</si>
  <si>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</si>
  <si>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</si>
  <si>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</si>
  <si>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</si>
  <si>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</si>
  <si>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</si>
  <si>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</si>
  <si>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</si>
  <si>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</si>
  <si>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</si>
  <si>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</si>
  <si>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</si>
  <si>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</si>
  <si>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</si>
  <si>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</si>
  <si>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</si>
  <si>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</si>
  <si>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</si>
  <si>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</si>
  <si>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</si>
  <si>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</si>
  <si>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</si>
  <si>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</si>
  <si>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</si>
  <si>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</si>
  <si>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</si>
  <si>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</si>
  <si>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</si>
  <si>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</si>
  <si>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</si>
  <si>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</si>
  <si>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</si>
  <si>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</si>
  <si>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</si>
  <si>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</si>
  <si>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</si>
  <si>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</si>
  <si>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</si>
  <si>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</si>
  <si>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</si>
  <si>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</si>
  <si>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</si>
  <si>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</si>
  <si>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</si>
  <si>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</si>
  <si>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</si>
  <si>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</si>
  <si>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</si>
  <si>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</si>
  <si>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</si>
  <si>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</si>
  <si>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</si>
  <si>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</si>
  <si>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</si>
  <si>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</si>
  <si>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</si>
  <si>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</si>
  <si>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</si>
  <si>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</si>
  <si>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</si>
  <si>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</si>
  <si>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</si>
  <si>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</si>
  <si>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</si>
  <si>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</si>
  <si>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</si>
  <si>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</si>
  <si>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</si>
  <si>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</si>
  <si>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</si>
  <si>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</si>
  <si>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</si>
  <si>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</si>
  <si>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</si>
  <si>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</si>
  <si>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</si>
  <si>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</si>
  <si>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</si>
  <si>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</si>
  <si>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</si>
  <si>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</si>
  <si>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</si>
  <si>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</si>
  <si>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</si>
  <si>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</si>
  <si>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</si>
  <si>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</si>
  <si>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</si>
  <si>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</si>
  <si>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</si>
  <si>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</si>
  <si>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</si>
  <si>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</si>
  <si>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</si>
  <si>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</si>
  <si>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</si>
  <si>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</si>
  <si>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</si>
  <si>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</si>
  <si>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</si>
  <si>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</si>
  <si>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</si>
  <si>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</si>
  <si>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</si>
  <si>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</si>
  <si>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</si>
  <si>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</si>
  <si>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</si>
  <si>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</si>
  <si>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</si>
  <si>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</si>
  <si>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</si>
  <si>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</si>
  <si>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</si>
  <si>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</si>
  <si>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</si>
  <si>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</si>
  <si>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</si>
  <si>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</si>
  <si>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</si>
  <si>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</si>
  <si>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</si>
  <si>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</si>
  <si>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</si>
  <si>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</si>
  <si>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</si>
  <si>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</si>
  <si>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</si>
  <si>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</si>
  <si>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</si>
  <si>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</si>
  <si>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</si>
  <si>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</si>
  <si>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</si>
  <si>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</si>
  <si>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</si>
  <si>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</si>
  <si>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</si>
  <si>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</si>
  <si>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</si>
  <si>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</si>
  <si>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</si>
  <si>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</si>
  <si>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</si>
  <si>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</si>
  <si>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</si>
  <si>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</si>
  <si>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</si>
  <si>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</si>
  <si>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</si>
  <si>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</si>
  <si>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</si>
  <si>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</si>
  <si>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</si>
  <si>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</si>
  <si>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</si>
  <si>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</si>
  <si>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</si>
  <si>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</si>
  <si>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</si>
  <si>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</si>
  <si>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</si>
  <si>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</si>
  <si>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</si>
  <si>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</si>
  <si>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</si>
  <si>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</si>
  <si>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</si>
  <si>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</si>
  <si>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</si>
  <si>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</si>
  <si>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</si>
  <si>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</si>
  <si>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</si>
  <si>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</si>
  <si>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</si>
  <si>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</si>
  <si>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</si>
  <si>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</si>
  <si>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</si>
  <si>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</si>
  <si>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</si>
  <si>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</si>
  <si>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</si>
  <si>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</si>
  <si>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</si>
  <si>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</si>
  <si>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</si>
  <si>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</si>
  <si>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</si>
  <si>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</si>
  <si>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</si>
  <si>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</si>
  <si>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</si>
  <si>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</si>
  <si>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</si>
  <si>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</si>
  <si>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</si>
  <si>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</si>
  <si>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</si>
  <si>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</si>
  <si>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</si>
  <si>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</si>
  <si>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</si>
  <si>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</si>
  <si>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</si>
  <si>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</si>
  <si>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</si>
  <si>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</si>
  <si>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</si>
  <si>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</si>
  <si>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</si>
  <si>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</si>
  <si>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</si>
  <si>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</si>
  <si>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</si>
  <si>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</si>
  <si>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</si>
  <si>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</si>
  <si>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</si>
  <si>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</si>
  <si>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</si>
  <si>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</si>
  <si>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</si>
  <si>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</si>
  <si>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</si>
  <si>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</si>
  <si>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</si>
  <si>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</si>
  <si>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</si>
  <si>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</si>
  <si>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</si>
  <si>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</si>
  <si>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</si>
  <si>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</si>
  <si>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</si>
  <si>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</si>
  <si>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</si>
  <si>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</si>
  <si>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</si>
  <si>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</si>
  <si>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</si>
  <si>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</si>
  <si>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</si>
  <si>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</si>
  <si>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</si>
  <si>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</si>
  <si>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</si>
  <si>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</si>
  <si>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</si>
  <si>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</si>
  <si>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</si>
  <si>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</si>
  <si>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</si>
  <si>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</si>
  <si>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</si>
  <si>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</si>
  <si>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</si>
  <si>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</si>
  <si>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</si>
  <si>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</si>
  <si>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</si>
  <si>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</si>
  <si>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</si>
  <si>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</si>
  <si>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</si>
  <si>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</si>
  <si>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</si>
  <si>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</si>
  <si>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</si>
  <si>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</si>
  <si>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</si>
  <si>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</si>
  <si>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</si>
  <si>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</si>
  <si>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</si>
  <si>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</si>
  <si>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</si>
  <si>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</si>
  <si>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</si>
  <si>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</si>
  <si>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</si>
  <si>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</si>
  <si>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</si>
  <si>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</si>
  <si>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</si>
  <si>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</si>
  <si>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</si>
  <si>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</si>
  <si>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</si>
  <si>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</si>
  <si>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</si>
  <si>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</si>
  <si>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</si>
  <si>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</si>
  <si>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</si>
  <si>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</si>
  <si>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</si>
  <si>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</si>
  <si>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</si>
  <si>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</si>
  <si>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</si>
  <si>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</si>
  <si>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</si>
  <si>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</si>
  <si>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</si>
  <si>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</si>
  <si>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</si>
  <si>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</si>
  <si>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</si>
  <si>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</si>
  <si>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</si>
  <si>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</si>
  <si>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</si>
  <si>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</si>
  <si>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</si>
  <si>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</si>
  <si>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</si>
  <si>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</si>
  <si>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</si>
  <si>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</si>
  <si>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</si>
  <si>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</si>
  <si>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</si>
  <si>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</si>
  <si>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</si>
  <si>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</si>
  <si>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</si>
  <si>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</si>
  <si>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</si>
  <si>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</si>
  <si>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</si>
  <si>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</si>
  <si>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</si>
  <si>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</si>
  <si>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</si>
  <si>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</si>
  <si>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</si>
  <si>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</si>
  <si>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</si>
  <si>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</si>
  <si>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</si>
  <si>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</si>
  <si>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</si>
  <si>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</si>
  <si>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</si>
  <si>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</si>
  <si>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Current Month Sales</t>
  </si>
  <si>
    <t>Previous Month Sales</t>
  </si>
  <si>
    <t>Sales Variance</t>
  </si>
  <si>
    <t>Growth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</si>
  <si>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</si>
  <si>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</si>
  <si>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</si>
  <si>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</si>
  <si>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</si>
  <si>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</si>
  <si>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</si>
  <si>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</si>
  <si>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</si>
  <si>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</si>
  <si>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</si>
  <si>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</si>
  <si>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Sales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</si>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</sst>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81C3-611A-564C-BCA6-6FA585953383}">
  <dimension ref="A1:U9995"/>
  <sheetViews>
    <sheetView topLeftCell="A24" workbookViewId="0">
      <selection activeCell="C168" sqref="C168"/>
    </sheetView>
  </sheetViews>
  <sheetFormatPr baseColWidth="10" defaultRowHeight="16" x14ac:dyDescent="0.2"/>
  <cols>
    <col min="3" max="3" width="10.83203125" style="1"/>
  </cols>
  <sheetData>
    <row r="1" spans="1:21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BE0B-E16D-F745-869A-93907D89D6FF}">
  <dimension ref="A1:E19"/>
  <sheetViews>
    <sheetView tabSelected="1" workbookViewId="0">
      <selection activeCell="E18" sqref="E18"/>
    </sheetView>
  </sheetViews>
  <sheetFormatPr baseColWidth="10" defaultRowHeight="16" x14ac:dyDescent="0.2"/>
  <cols>
    <col min="1" max="1" width="13.83203125" customWidth="1"/>
    <col min="2" max="2" width="17.83203125" customWidth="1"/>
    <col min="3" max="3" width="18.6640625" customWidth="1"/>
    <col min="4" max="4" width="13.1640625" customWidth="1"/>
  </cols>
  <sheetData>
    <row r="1" spans="1:5" x14ac:dyDescent="0.2">
      <c r="A1" t="s">
        <v>11746</v>
      </c>
      <c r="B1" t="s">
        <v>11747</v>
      </c>
      <c r="C1" t="s">
        <v>11748</v>
      </c>
      <c r="D1" t="s">
        <v>11749</v>
      </c>
      <c r="E1" t="s">
        <v>11750</v>
      </c>
    </row>
    <row r="2" spans="1:5" x14ac:dyDescent="0.2">
      <c r="A2" t="s">
        <v>11751</v>
      </c>
      <c r="B2" cm="1">
        <f t="array" ref="B2">SUMPRODUCT((MONTH('Sample - Superstore-1'!$C$2:$C$9995)=ROW()-1)*('Sample - Superstore-1'!$R$2:$R$9995))</f>
        <v>94924.835599999977</v>
      </c>
    </row>
    <row r="3" spans="1:5" x14ac:dyDescent="0.2">
      <c r="A3" t="s">
        <v>11752</v>
      </c>
      <c r="B3" cm="1">
        <f t="array" ref="B3">SUMPRODUCT((MONTH('Sample - Superstore-1'!$C$2:$C$9995)=ROW()-1)*('Sample - Superstore-1'!$R$2:$R$9995))</f>
        <v>59751.251400000016</v>
      </c>
      <c r="C3">
        <f>B2</f>
        <v>94924.835599999977</v>
      </c>
      <c r="D3">
        <f>B3-C3</f>
        <v>-35173.584199999961</v>
      </c>
      <c r="E3">
        <f>IF(C3=0,"N/A",ROUND((D3/C3)*100,2))</f>
        <v>-37.049999999999997</v>
      </c>
    </row>
    <row r="4" spans="1:5" x14ac:dyDescent="0.2">
      <c r="A4" t="s">
        <v>11753</v>
      </c>
      <c r="B4" cm="1">
        <f t="array" ref="B4">SUMPRODUCT((MONTH('Sample - Superstore-1'!$C$2:$C$9995)=ROW()-1)*('Sample - Superstore-1'!$R$2:$R$9995))</f>
        <v>205005.48879999988</v>
      </c>
      <c r="C4">
        <f t="shared" ref="C4:C13" si="0">B3</f>
        <v>59751.251400000016</v>
      </c>
      <c r="D4">
        <f t="shared" ref="D4:D13" si="1">B4-C4</f>
        <v>145254.23739999987</v>
      </c>
      <c r="E4">
        <f t="shared" ref="E4:E13" si="2">IF(C4=0,"N/A",ROUND((D4/C4)*100,2))</f>
        <v>243.1</v>
      </c>
    </row>
    <row r="5" spans="1:5" x14ac:dyDescent="0.2">
      <c r="A5" t="s">
        <v>11754</v>
      </c>
      <c r="B5" cm="1">
        <f t="array" ref="B5">SUMPRODUCT((MONTH('Sample - Superstore-1'!$C$2:$C$9995)=ROW()-1)*('Sample - Superstore-1'!$R$2:$R$9995))</f>
        <v>137762.12859999997</v>
      </c>
      <c r="C5">
        <f t="shared" si="0"/>
        <v>205005.48879999988</v>
      </c>
      <c r="D5">
        <f t="shared" si="1"/>
        <v>-67243.360199999908</v>
      </c>
      <c r="E5">
        <f t="shared" si="2"/>
        <v>-32.799999999999997</v>
      </c>
    </row>
    <row r="6" spans="1:5" x14ac:dyDescent="0.2">
      <c r="A6" t="s">
        <v>11755</v>
      </c>
      <c r="B6" cm="1">
        <f t="array" ref="B6">SUMPRODUCT((MONTH('Sample - Superstore-1'!$C$2:$C$9995)=ROW()-1)*('Sample - Superstore-1'!$R$2:$R$9995))</f>
        <v>155028.81169999993</v>
      </c>
      <c r="C6">
        <f t="shared" si="0"/>
        <v>137762.12859999997</v>
      </c>
      <c r="D6">
        <f t="shared" si="1"/>
        <v>17266.683099999966</v>
      </c>
      <c r="E6">
        <f t="shared" si="2"/>
        <v>12.53</v>
      </c>
    </row>
    <row r="7" spans="1:5" x14ac:dyDescent="0.2">
      <c r="A7" t="s">
        <v>11756</v>
      </c>
      <c r="B7" cm="1">
        <f t="array" ref="B7">SUMPRODUCT((MONTH('Sample - Superstore-1'!$C$2:$C$9995)=ROW()-1)*('Sample - Superstore-1'!$R$2:$R$9995))</f>
        <v>152718.67930000011</v>
      </c>
      <c r="C7">
        <f t="shared" si="0"/>
        <v>155028.81169999993</v>
      </c>
      <c r="D7">
        <f t="shared" si="1"/>
        <v>-2310.1323999998276</v>
      </c>
      <c r="E7">
        <f t="shared" si="2"/>
        <v>-1.49</v>
      </c>
    </row>
    <row r="8" spans="1:5" x14ac:dyDescent="0.2">
      <c r="A8" t="s">
        <v>11757</v>
      </c>
      <c r="B8" cm="1">
        <f t="array" ref="B8">SUMPRODUCT((MONTH('Sample - Superstore-1'!$C$2:$C$9995)=ROW()-1)*('Sample - Superstore-1'!$R$2:$R$9995))</f>
        <v>147238.0970000003</v>
      </c>
      <c r="C8">
        <f t="shared" si="0"/>
        <v>152718.67930000011</v>
      </c>
      <c r="D8">
        <f t="shared" si="1"/>
        <v>-5480.5822999998054</v>
      </c>
      <c r="E8">
        <f t="shared" si="2"/>
        <v>-3.59</v>
      </c>
    </row>
    <row r="9" spans="1:5" x14ac:dyDescent="0.2">
      <c r="A9" t="s">
        <v>11758</v>
      </c>
      <c r="B9" cm="1">
        <f t="array" ref="B9">SUMPRODUCT((MONTH('Sample - Superstore-1'!$C$2:$C$9995)=ROW()-1)*('Sample - Superstore-1'!$R$2:$R$9995))</f>
        <v>159044.06299999976</v>
      </c>
      <c r="C9">
        <f t="shared" si="0"/>
        <v>147238.0970000003</v>
      </c>
      <c r="D9">
        <f t="shared" si="1"/>
        <v>11805.965999999462</v>
      </c>
      <c r="E9">
        <f t="shared" si="2"/>
        <v>8.02</v>
      </c>
    </row>
    <row r="10" spans="1:5" x14ac:dyDescent="0.2">
      <c r="A10" t="s">
        <v>11759</v>
      </c>
      <c r="B10" cm="1">
        <f t="array" ref="B10">SUMPRODUCT((MONTH('Sample - Superstore-1'!$C$2:$C$9995)=ROW()-1)*('Sample - Superstore-1'!$R$2:$R$9995))</f>
        <v>307649.94570000016</v>
      </c>
      <c r="C10">
        <f t="shared" si="0"/>
        <v>159044.06299999976</v>
      </c>
      <c r="D10">
        <f t="shared" si="1"/>
        <v>148605.88270000039</v>
      </c>
      <c r="E10">
        <f t="shared" si="2"/>
        <v>93.44</v>
      </c>
    </row>
    <row r="11" spans="1:5" x14ac:dyDescent="0.2">
      <c r="A11" t="s">
        <v>11760</v>
      </c>
      <c r="B11" cm="1">
        <f t="array" ref="B11">SUMPRODUCT((MONTH('Sample - Superstore-1'!$C$2:$C$9995)=ROW()-1)*('Sample - Superstore-1'!$R$2:$R$9995))</f>
        <v>200322.98470000012</v>
      </c>
      <c r="C11">
        <f t="shared" si="0"/>
        <v>307649.94570000016</v>
      </c>
      <c r="D11">
        <f t="shared" si="1"/>
        <v>-107326.96100000004</v>
      </c>
      <c r="E11">
        <f t="shared" si="2"/>
        <v>-34.89</v>
      </c>
    </row>
    <row r="12" spans="1:5" x14ac:dyDescent="0.2">
      <c r="A12" t="s">
        <v>11761</v>
      </c>
      <c r="B12" cm="1">
        <f t="array" ref="B12">SUMPRODUCT((MONTH('Sample - Superstore-1'!$C$2:$C$9995)=ROW()-1)*('Sample - Superstore-1'!$R$2:$R$9995))</f>
        <v>352461.07100000011</v>
      </c>
      <c r="C12">
        <f t="shared" si="0"/>
        <v>200322.98470000012</v>
      </c>
      <c r="D12">
        <f t="shared" si="1"/>
        <v>152138.0863</v>
      </c>
      <c r="E12">
        <f t="shared" si="2"/>
        <v>75.95</v>
      </c>
    </row>
    <row r="13" spans="1:5" x14ac:dyDescent="0.2">
      <c r="A13" t="s">
        <v>11762</v>
      </c>
      <c r="B13" cm="1">
        <f t="array" ref="B13">SUMPRODUCT((MONTH('Sample - Superstore-1'!$C$2:$C$9995)=ROW()-1)*('Sample - Superstore-1'!$R$2:$R$9995))</f>
        <v>325293.50350000011</v>
      </c>
      <c r="C13">
        <f t="shared" si="0"/>
        <v>352461.07100000011</v>
      </c>
      <c r="D13">
        <f t="shared" si="1"/>
        <v>-27167.567500000005</v>
      </c>
      <c r="E13">
        <f t="shared" si="2"/>
        <v>-7.71</v>
      </c>
    </row>
    <row r="16" spans="1:5" x14ac:dyDescent="0.2">
      <c r="A16" t="s">
        <v>14</v>
      </c>
      <c r="B16" t="s">
        <v>11763</v>
      </c>
      <c r="C16" t="s">
        <v>11764</v>
      </c>
    </row>
    <row r="17" spans="1:3" x14ac:dyDescent="0.2">
      <c r="A17" t="s">
        <v>31</v>
      </c>
      <c r="B17">
        <f>SUMIF('Sample - Superstore-1'!$O:$O,"Furniture",'Sample - Superstore-1'!$R:$R)</f>
        <v>741999.79529999977</v>
      </c>
      <c r="C17">
        <f>ROUND(SUMIF('Sample - Superstore-1'!$O:$O,"Furniture",'Sample - Superstore-1'!$U:$U)/B17*100,2)</f>
        <v>2.4900000000000002</v>
      </c>
    </row>
    <row r="18" spans="1:3" x14ac:dyDescent="0.2">
      <c r="A18" t="s">
        <v>46</v>
      </c>
      <c r="B18">
        <f>SUMIF('Sample - Superstore-1'!$O:$O,"Office Supplies",'Sample - Superstore-1'!$R:$R)</f>
        <v>719047.03200000292</v>
      </c>
      <c r="C18">
        <f>ROUND(SUMIF('Sample - Superstore-1'!$O:$O,"Office Supplies",'Sample - Superstore-1'!$U:$U)/B18*100,2)</f>
        <v>17.04</v>
      </c>
    </row>
    <row r="19" spans="1:3" x14ac:dyDescent="0.2">
      <c r="A19" t="s">
        <v>73</v>
      </c>
      <c r="B19">
        <f>SUMIF('Sample - Superstore-1'!$O:$O,"Technology",'Sample - Superstore-1'!$R:$R)</f>
        <v>836154.03299999656</v>
      </c>
      <c r="C19">
        <f>ROUND(SUMIF('Sample - Superstore-1'!$O:$O,"Technology",'Sample - Superstore-1'!$U:$U)/B19*100,2)</f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Superstore-1</vt:lpstr>
      <vt:lpstr>Performance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Jiya</dc:creator>
  <cp:lastModifiedBy>Jiya Jiya</cp:lastModifiedBy>
  <dcterms:created xsi:type="dcterms:W3CDTF">2026-06-15T13:32:31Z</dcterms:created>
  <dcterms:modified xsi:type="dcterms:W3CDTF">2026-06-15T13:32:31Z</dcterms:modified>
</cp:coreProperties>
</file>