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l\Pictures\jy_project\"/>
    </mc:Choice>
  </mc:AlternateContent>
  <xr:revisionPtr revIDLastSave="0" documentId="13_ncr:1_{FC74732C-6941-4CC9-81B5-A32EFCC6F2D3}" xr6:coauthVersionLast="45" xr6:coauthVersionMax="45" xr10:uidLastSave="{00000000-0000-0000-0000-000000000000}"/>
  <bookViews>
    <workbookView xWindow="1170" yWindow="1245" windowWidth="17280" windowHeight="9030" activeTab="2" xr2:uid="{604AA640-1FC3-4DA4-B1F7-4B3AA8E1B71C}"/>
  </bookViews>
  <sheets>
    <sheet name="Base vs event conc" sheetId="1" r:id="rId1"/>
    <sheet name="11 vs 12 conc" sheetId="3" r:id="rId2"/>
    <sheet name="Correlation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H33" i="3"/>
  <c r="G34" i="3"/>
  <c r="H34" i="3"/>
  <c r="G35" i="3"/>
  <c r="H35" i="3"/>
  <c r="G36" i="3"/>
  <c r="H36" i="3"/>
  <c r="F34" i="3"/>
  <c r="F35" i="3"/>
  <c r="F36" i="3"/>
  <c r="F33" i="3"/>
  <c r="D34" i="3"/>
  <c r="E34" i="3"/>
  <c r="D35" i="3"/>
  <c r="E35" i="3"/>
  <c r="D36" i="3"/>
  <c r="E36" i="3"/>
  <c r="E33" i="3"/>
  <c r="D33" i="3"/>
  <c r="D20" i="3"/>
  <c r="E20" i="3"/>
  <c r="F20" i="3"/>
  <c r="G20" i="3"/>
  <c r="H20" i="3"/>
  <c r="E19" i="3"/>
  <c r="F19" i="3"/>
  <c r="G19" i="3"/>
  <c r="H19" i="3"/>
  <c r="D19" i="3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H43" i="1"/>
  <c r="G43" i="1"/>
  <c r="F43" i="1"/>
  <c r="E43" i="1"/>
  <c r="D43" i="1"/>
  <c r="D37" i="1" l="1"/>
  <c r="D38" i="1"/>
  <c r="D35" i="1"/>
  <c r="D36" i="1"/>
  <c r="D28" i="1"/>
  <c r="D29" i="1"/>
  <c r="D30" i="1"/>
  <c r="E30" i="1"/>
  <c r="E38" i="1" s="1"/>
  <c r="D27" i="1"/>
  <c r="H23" i="1"/>
  <c r="H30" i="1" s="1"/>
  <c r="H38" i="1" s="1"/>
  <c r="G23" i="1"/>
  <c r="G30" i="1" s="1"/>
  <c r="G38" i="1" s="1"/>
  <c r="F23" i="1"/>
  <c r="F30" i="1" s="1"/>
  <c r="F38" i="1" s="1"/>
  <c r="E23" i="1"/>
  <c r="D23" i="1"/>
  <c r="E21" i="1"/>
  <c r="E28" i="1" s="1"/>
  <c r="E36" i="1" s="1"/>
  <c r="F21" i="1"/>
  <c r="F28" i="1" s="1"/>
  <c r="F36" i="1" s="1"/>
  <c r="G21" i="1"/>
  <c r="G28" i="1" s="1"/>
  <c r="G36" i="1" s="1"/>
  <c r="H21" i="1"/>
  <c r="H28" i="1" s="1"/>
  <c r="H36" i="1" s="1"/>
  <c r="D21" i="1"/>
  <c r="D22" i="1"/>
  <c r="D20" i="1"/>
  <c r="E20" i="1"/>
  <c r="E27" i="1" s="1"/>
  <c r="E35" i="1" s="1"/>
  <c r="F20" i="1"/>
  <c r="F27" i="1" s="1"/>
  <c r="F35" i="1" s="1"/>
  <c r="G20" i="1"/>
  <c r="G27" i="1" s="1"/>
  <c r="G35" i="1" s="1"/>
  <c r="H20" i="1"/>
  <c r="H27" i="1" s="1"/>
  <c r="H35" i="1" s="1"/>
  <c r="E22" i="1"/>
  <c r="E29" i="1" s="1"/>
  <c r="E37" i="1" s="1"/>
  <c r="F22" i="1"/>
  <c r="F29" i="1" s="1"/>
  <c r="F37" i="1" s="1"/>
  <c r="G22" i="1"/>
  <c r="G29" i="1" s="1"/>
  <c r="G37" i="1" s="1"/>
  <c r="H22" i="1"/>
  <c r="H29" i="1" s="1"/>
  <c r="H37" i="1" s="1"/>
</calcChain>
</file>

<file path=xl/sharedStrings.xml><?xml version="1.0" encoding="utf-8"?>
<sst xmlns="http://schemas.openxmlformats.org/spreadsheetml/2006/main" count="195" uniqueCount="31">
  <si>
    <t>Comparison of base flow vs event flow samples analyte concentration at each catchment</t>
  </si>
  <si>
    <t xml:space="preserve">Catchment </t>
  </si>
  <si>
    <t>DRP</t>
  </si>
  <si>
    <t>TP</t>
  </si>
  <si>
    <t>TSS</t>
  </si>
  <si>
    <t>TN</t>
  </si>
  <si>
    <t>NOx</t>
  </si>
  <si>
    <t>Mean</t>
  </si>
  <si>
    <t>Median</t>
  </si>
  <si>
    <t>Sample type</t>
  </si>
  <si>
    <t>Base</t>
  </si>
  <si>
    <t>Event</t>
  </si>
  <si>
    <t>Median (mg/L)</t>
  </si>
  <si>
    <t>Base vs Event p-value</t>
  </si>
  <si>
    <t>Base vs event</t>
  </si>
  <si>
    <t>Base vs Event sig diff</t>
  </si>
  <si>
    <t>a</t>
  </si>
  <si>
    <t>Automated</t>
  </si>
  <si>
    <t>Output</t>
  </si>
  <si>
    <t>Input</t>
  </si>
  <si>
    <t>11 vs 12</t>
  </si>
  <si>
    <t>b</t>
  </si>
  <si>
    <t>Catchment 11</t>
  </si>
  <si>
    <t>Catchment 12</t>
  </si>
  <si>
    <t>Flow (cms)</t>
  </si>
  <si>
    <t>1-day ppt (mm)</t>
  </si>
  <si>
    <t>2-day ppt (mm)</t>
  </si>
  <si>
    <t>3-day ppt (mm)</t>
  </si>
  <si>
    <t xml:space="preserve">Temp (ºC) </t>
  </si>
  <si>
    <t>Only significant (p&lt;0.05) correlations were shown</t>
  </si>
  <si>
    <t>Analyte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</si>
</sst>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15</xdr:row>
      <xdr:rowOff>118110</xdr:rowOff>
    </xdr:from>
    <xdr:to>
      <xdr:col>18</xdr:col>
      <xdr:colOff>191869</xdr:colOff>
      <xdr:row>34</xdr:row>
      <xdr:rowOff>184323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EC41AD-8A6B-4175-AF3F-6855B664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2790" y="2975610"/>
          <a:ext cx="4291429" cy="36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66675</xdr:rowOff>
    </xdr:from>
    <xdr:to>
      <xdr:col>17</xdr:col>
      <xdr:colOff>580495</xdr:colOff>
      <xdr:row>13</xdr:row>
      <xdr:rowOff>28342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C1E790-0F7C-46CF-8BBF-FB0D4D76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638175"/>
          <a:ext cx="4238095" cy="1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3</xdr:row>
      <xdr:rowOff>95250</xdr:rowOff>
    </xdr:from>
    <xdr:to>
      <xdr:col>25</xdr:col>
      <xdr:colOff>370949</xdr:colOff>
      <xdr:row>12</xdr:row>
      <xdr:rowOff>56940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4A37E8-F001-4574-9EA7-F2E6A7EA6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10975" y="666750"/>
          <a:ext cx="4209524" cy="1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14</xdr:row>
      <xdr:rowOff>182880</xdr:rowOff>
    </xdr:from>
    <xdr:to>
      <xdr:col>18</xdr:col>
      <xdr:colOff>593729</xdr:colOff>
      <xdr:row>34</xdr:row>
      <xdr:rowOff>60496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4E5028-0059-42DD-8626-F3149E462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2859405"/>
          <a:ext cx="5051429" cy="3716191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3</xdr:row>
      <xdr:rowOff>95250</xdr:rowOff>
    </xdr:from>
    <xdr:to>
      <xdr:col>17</xdr:col>
      <xdr:colOff>304270</xdr:colOff>
      <xdr:row>13</xdr:row>
      <xdr:rowOff>56917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8A1436-7077-45F1-947F-7131EEC3C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676275"/>
          <a:ext cx="4238095" cy="1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3</xdr:row>
      <xdr:rowOff>123825</xdr:rowOff>
    </xdr:from>
    <xdr:to>
      <xdr:col>25</xdr:col>
      <xdr:colOff>94724</xdr:colOff>
      <xdr:row>12</xdr:row>
      <xdr:rowOff>85515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A3D482-1248-45B7-AB95-44BA94DBA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1450" y="704850"/>
          <a:ext cx="4209524" cy="16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3</xdr:row>
      <xdr:rowOff>57150</xdr:rowOff>
    </xdr:from>
    <xdr:to>
      <xdr:col>23</xdr:col>
      <xdr:colOff>322902</xdr:colOff>
      <xdr:row>23</xdr:row>
      <xdr:rowOff>142388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5067CB-53CF-4AE9-8BF0-3AD75FD1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438150"/>
          <a:ext cx="7580952" cy="3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AE12-B198-46C1-BE33-A768632B8146}">
  <dimension ref="B2:T46"/>
  <sheetViews>
    <sheetView topLeftCell="A16" workbookViewId="0">
      <selection activeCell="D43" sqref="D43:H43"/>
    </sheetView>
  </sheetViews>
  <sheetFormatPr defaultRowHeight="15" x14ac:dyDescent="0.25"/>
  <cols>
    <col min="1" max="1" width="9.140625" style="1"/>
    <col min="2" max="2" width="12.28515625" style="1" customWidth="1"/>
    <col min="3" max="3" width="12.85546875" style="1" bestFit="1" customWidth="1"/>
    <col min="4" max="6" width="9.140625" style="1"/>
    <col min="7" max="7" width="9.42578125" style="1" bestFit="1" customWidth="1"/>
    <col min="8" max="16384" width="9.140625" style="1"/>
  </cols>
  <sheetData>
    <row r="2" spans="2:20" x14ac:dyDescent="0.25">
      <c r="B2" s="2" t="s">
        <v>0</v>
      </c>
    </row>
    <row r="3" spans="2:20" ht="15.75" thickBot="1" x14ac:dyDescent="0.3">
      <c r="B3" s="20" t="s">
        <v>19</v>
      </c>
      <c r="L3" s="1" t="s">
        <v>7</v>
      </c>
      <c r="T3" s="1" t="s">
        <v>8</v>
      </c>
    </row>
    <row r="4" spans="2:20" x14ac:dyDescent="0.25">
      <c r="B4" s="5"/>
      <c r="C4" s="6"/>
      <c r="D4" s="7" t="s">
        <v>12</v>
      </c>
      <c r="E4" s="7"/>
      <c r="F4" s="7"/>
      <c r="G4" s="7"/>
      <c r="H4" s="8"/>
    </row>
    <row r="5" spans="2:20" x14ac:dyDescent="0.25">
      <c r="B5" s="9" t="s">
        <v>1</v>
      </c>
      <c r="C5" s="10" t="s">
        <v>9</v>
      </c>
      <c r="D5" s="11" t="s">
        <v>2</v>
      </c>
      <c r="E5" s="11" t="s">
        <v>3</v>
      </c>
      <c r="F5" s="11" t="s">
        <v>4</v>
      </c>
      <c r="G5" s="11" t="s">
        <v>6</v>
      </c>
      <c r="H5" s="12" t="s">
        <v>5</v>
      </c>
    </row>
    <row r="6" spans="2:20" x14ac:dyDescent="0.25">
      <c r="B6" s="9">
        <v>11</v>
      </c>
      <c r="C6" s="10" t="s">
        <v>10</v>
      </c>
      <c r="D6" s="11">
        <v>3.0000000000000001E-3</v>
      </c>
      <c r="E6" s="11">
        <v>3.5000000000000003E-2</v>
      </c>
      <c r="F6" s="21">
        <v>15.766999999999999</v>
      </c>
      <c r="G6" s="21">
        <v>26.907</v>
      </c>
      <c r="H6" s="22">
        <v>29</v>
      </c>
    </row>
    <row r="7" spans="2:20" x14ac:dyDescent="0.25">
      <c r="B7" s="9"/>
      <c r="C7" s="10" t="s">
        <v>11</v>
      </c>
      <c r="D7" s="11">
        <v>1.4E-2</v>
      </c>
      <c r="E7" s="11">
        <v>0.24099999999999999</v>
      </c>
      <c r="F7" s="21">
        <v>148</v>
      </c>
      <c r="G7" s="21">
        <v>25.088000000000001</v>
      </c>
      <c r="H7" s="22">
        <v>28.686</v>
      </c>
    </row>
    <row r="8" spans="2:20" x14ac:dyDescent="0.25">
      <c r="B8" s="9">
        <v>12</v>
      </c>
      <c r="C8" s="10" t="s">
        <v>10</v>
      </c>
      <c r="D8" s="11">
        <v>7.0000000000000001E-3</v>
      </c>
      <c r="E8" s="11">
        <v>3.4000000000000002E-2</v>
      </c>
      <c r="F8" s="21">
        <v>7.2</v>
      </c>
      <c r="G8" s="21">
        <v>8.8000000000000007</v>
      </c>
      <c r="H8" s="22">
        <v>9.1</v>
      </c>
    </row>
    <row r="9" spans="2:20" x14ac:dyDescent="0.25">
      <c r="B9" s="9"/>
      <c r="C9" s="10" t="s">
        <v>11</v>
      </c>
      <c r="D9" s="11">
        <v>1.6E-2</v>
      </c>
      <c r="E9" s="11">
        <v>6.3E-2</v>
      </c>
      <c r="F9" s="21">
        <v>18.55</v>
      </c>
      <c r="G9" s="21">
        <v>8.6</v>
      </c>
      <c r="H9" s="22">
        <v>9.35</v>
      </c>
    </row>
    <row r="10" spans="2:20" x14ac:dyDescent="0.25">
      <c r="B10" s="9"/>
      <c r="C10" s="10"/>
      <c r="D10" s="10"/>
      <c r="E10" s="10"/>
      <c r="F10" s="10"/>
      <c r="G10" s="10"/>
      <c r="H10" s="13"/>
    </row>
    <row r="11" spans="2:20" x14ac:dyDescent="0.25">
      <c r="B11" s="9"/>
      <c r="C11" s="10"/>
      <c r="D11" s="14" t="s">
        <v>13</v>
      </c>
      <c r="E11" s="14"/>
      <c r="F11" s="14"/>
      <c r="G11" s="14"/>
      <c r="H11" s="15"/>
    </row>
    <row r="12" spans="2:20" x14ac:dyDescent="0.25">
      <c r="B12" s="9" t="s">
        <v>1</v>
      </c>
      <c r="C12" s="10" t="s">
        <v>9</v>
      </c>
      <c r="D12" s="11" t="s">
        <v>2</v>
      </c>
      <c r="E12" s="11" t="s">
        <v>3</v>
      </c>
      <c r="F12" s="11" t="s">
        <v>4</v>
      </c>
      <c r="G12" s="11" t="s">
        <v>6</v>
      </c>
      <c r="H12" s="12" t="s">
        <v>5</v>
      </c>
    </row>
    <row r="13" spans="2:20" x14ac:dyDescent="0.25">
      <c r="B13" s="9">
        <v>11</v>
      </c>
      <c r="C13" s="10" t="s">
        <v>14</v>
      </c>
      <c r="D13" s="11">
        <v>5.0000000000000001E-3</v>
      </c>
      <c r="E13" s="11">
        <v>0</v>
      </c>
      <c r="F13" s="21">
        <v>0</v>
      </c>
      <c r="G13" s="21">
        <v>0.1</v>
      </c>
      <c r="H13" s="22">
        <v>0.54100000000000004</v>
      </c>
    </row>
    <row r="14" spans="2:20" x14ac:dyDescent="0.25">
      <c r="B14" s="9"/>
      <c r="C14" s="10"/>
      <c r="D14" s="11"/>
      <c r="E14" s="11"/>
      <c r="F14" s="21"/>
      <c r="G14" s="21"/>
      <c r="H14" s="22"/>
    </row>
    <row r="15" spans="2:20" ht="15.75" thickBot="1" x14ac:dyDescent="0.3">
      <c r="B15" s="16">
        <v>12</v>
      </c>
      <c r="C15" s="17"/>
      <c r="D15" s="18">
        <v>7.1999999999999995E-2</v>
      </c>
      <c r="E15" s="18">
        <v>3.0000000000000001E-3</v>
      </c>
      <c r="F15" s="23">
        <v>0</v>
      </c>
      <c r="G15" s="23">
        <v>0.34</v>
      </c>
      <c r="H15" s="24">
        <v>0.72099999999999997</v>
      </c>
    </row>
    <row r="16" spans="2:20" x14ac:dyDescent="0.25">
      <c r="D16" s="3"/>
      <c r="E16" s="3"/>
      <c r="F16" s="4"/>
      <c r="G16" s="4"/>
      <c r="H16" s="4"/>
    </row>
    <row r="17" spans="2:8" ht="15.75" thickBot="1" x14ac:dyDescent="0.3">
      <c r="B17" s="20" t="s">
        <v>17</v>
      </c>
      <c r="D17" s="3"/>
      <c r="E17" s="3"/>
      <c r="F17" s="4"/>
      <c r="G17" s="4"/>
      <c r="H17" s="4"/>
    </row>
    <row r="18" spans="2:8" x14ac:dyDescent="0.25">
      <c r="B18" s="5"/>
      <c r="C18" s="6"/>
      <c r="D18" s="7" t="s">
        <v>15</v>
      </c>
      <c r="E18" s="7"/>
      <c r="F18" s="7"/>
      <c r="G18" s="7"/>
      <c r="H18" s="8"/>
    </row>
    <row r="19" spans="2:8" x14ac:dyDescent="0.25">
      <c r="B19" s="9" t="s">
        <v>1</v>
      </c>
      <c r="C19" s="10" t="s">
        <v>9</v>
      </c>
      <c r="D19" s="11" t="s">
        <v>2</v>
      </c>
      <c r="E19" s="11" t="s">
        <v>3</v>
      </c>
      <c r="F19" s="11" t="s">
        <v>4</v>
      </c>
      <c r="G19" s="11" t="s">
        <v>6</v>
      </c>
      <c r="H19" s="12" t="s">
        <v>5</v>
      </c>
    </row>
    <row r="20" spans="2:8" x14ac:dyDescent="0.25">
      <c r="B20" s="9">
        <v>11</v>
      </c>
      <c r="C20" s="10" t="s">
        <v>10</v>
      </c>
      <c r="D20" s="11" t="str">
        <f>IF(D6&gt;D7,"a","b")</f>
        <v>b</v>
      </c>
      <c r="E20" s="11" t="str">
        <f>IF(E6&gt;E7,"a","b")</f>
        <v>b</v>
      </c>
      <c r="F20" s="11" t="str">
        <f>IF(F6&gt;F7,"a","b")</f>
        <v>b</v>
      </c>
      <c r="G20" s="11" t="str">
        <f>IF(G6&gt;G7,"a","b")</f>
        <v>a</v>
      </c>
      <c r="H20" s="12" t="str">
        <f>IF(H6&gt;H7,"a","b")</f>
        <v>a</v>
      </c>
    </row>
    <row r="21" spans="2:8" x14ac:dyDescent="0.25">
      <c r="B21" s="9"/>
      <c r="C21" s="10" t="s">
        <v>11</v>
      </c>
      <c r="D21" s="11" t="str">
        <f>IF(D7&gt;D6,"a","b")</f>
        <v>a</v>
      </c>
      <c r="E21" s="11" t="str">
        <f>IF(E7&gt;E6,"a","b")</f>
        <v>a</v>
      </c>
      <c r="F21" s="11" t="str">
        <f>IF(F7&gt;F6,"a","b")</f>
        <v>a</v>
      </c>
      <c r="G21" s="11" t="str">
        <f>IF(G7&gt;G6,"a","b")</f>
        <v>b</v>
      </c>
      <c r="H21" s="12" t="str">
        <f>IF(H7&gt;H6,"a","b")</f>
        <v>b</v>
      </c>
    </row>
    <row r="22" spans="2:8" x14ac:dyDescent="0.25">
      <c r="B22" s="9">
        <v>12</v>
      </c>
      <c r="C22" s="10" t="s">
        <v>10</v>
      </c>
      <c r="D22" s="11" t="str">
        <f>IF(D8&gt;D9,"a","b")</f>
        <v>b</v>
      </c>
      <c r="E22" s="11" t="str">
        <f>IF(E8&gt;E9,"a","b")</f>
        <v>b</v>
      </c>
      <c r="F22" s="11" t="str">
        <f>IF(F8&gt;F9,"a","b")</f>
        <v>b</v>
      </c>
      <c r="G22" s="11" t="str">
        <f>IF(G8&gt;G9,"a","b")</f>
        <v>a</v>
      </c>
      <c r="H22" s="12" t="str">
        <f>IF(H8&gt;H9,"a","b")</f>
        <v>b</v>
      </c>
    </row>
    <row r="23" spans="2:8" x14ac:dyDescent="0.25">
      <c r="B23" s="9"/>
      <c r="C23" s="10" t="s">
        <v>11</v>
      </c>
      <c r="D23" s="11" t="str">
        <f>IF(D9&gt;D8,"a","b")</f>
        <v>a</v>
      </c>
      <c r="E23" s="11" t="str">
        <f>IF(E9&gt;E8,"a","b")</f>
        <v>a</v>
      </c>
      <c r="F23" s="11" t="str">
        <f>IF(F9&gt;F8,"a","b")</f>
        <v>a</v>
      </c>
      <c r="G23" s="11" t="str">
        <f>IF(G9&gt;G8,"a","b")</f>
        <v>b</v>
      </c>
      <c r="H23" s="12" t="str">
        <f>IF(H9&gt;H8,"a","b")</f>
        <v>a</v>
      </c>
    </row>
    <row r="24" spans="2:8" x14ac:dyDescent="0.25">
      <c r="B24" s="9"/>
      <c r="C24" s="10"/>
      <c r="D24" s="10"/>
      <c r="E24" s="10"/>
      <c r="F24" s="10"/>
      <c r="G24" s="10"/>
      <c r="H24" s="13"/>
    </row>
    <row r="25" spans="2:8" x14ac:dyDescent="0.25">
      <c r="B25" s="9"/>
      <c r="C25" s="10"/>
      <c r="D25" s="14" t="s">
        <v>15</v>
      </c>
      <c r="E25" s="14"/>
      <c r="F25" s="14"/>
      <c r="G25" s="14"/>
      <c r="H25" s="15"/>
    </row>
    <row r="26" spans="2:8" x14ac:dyDescent="0.25">
      <c r="B26" s="9" t="s">
        <v>1</v>
      </c>
      <c r="C26" s="10" t="s">
        <v>9</v>
      </c>
      <c r="D26" s="11" t="s">
        <v>2</v>
      </c>
      <c r="E26" s="11" t="s">
        <v>3</v>
      </c>
      <c r="F26" s="11" t="s">
        <v>4</v>
      </c>
      <c r="G26" s="11" t="s">
        <v>6</v>
      </c>
      <c r="H26" s="12" t="s">
        <v>5</v>
      </c>
    </row>
    <row r="27" spans="2:8" x14ac:dyDescent="0.25">
      <c r="B27" s="9">
        <v>11</v>
      </c>
      <c r="C27" s="10" t="s">
        <v>10</v>
      </c>
      <c r="D27" s="11" t="str">
        <f>IF(D20="a",D20,"")</f>
        <v/>
      </c>
      <c r="E27" s="11" t="str">
        <f t="shared" ref="E27:H27" si="0">IF(E20="a",E20,"")</f>
        <v/>
      </c>
      <c r="F27" s="11" t="str">
        <f t="shared" si="0"/>
        <v/>
      </c>
      <c r="G27" s="11" t="str">
        <f t="shared" si="0"/>
        <v>a</v>
      </c>
      <c r="H27" s="12" t="str">
        <f t="shared" si="0"/>
        <v>a</v>
      </c>
    </row>
    <row r="28" spans="2:8" x14ac:dyDescent="0.25">
      <c r="B28" s="9"/>
      <c r="C28" s="10" t="s">
        <v>11</v>
      </c>
      <c r="D28" s="11" t="str">
        <f t="shared" ref="D28:H28" si="1">IF(D21="a",D21,"")</f>
        <v>a</v>
      </c>
      <c r="E28" s="11" t="str">
        <f t="shared" si="1"/>
        <v>a</v>
      </c>
      <c r="F28" s="11" t="str">
        <f t="shared" si="1"/>
        <v>a</v>
      </c>
      <c r="G28" s="11" t="str">
        <f t="shared" si="1"/>
        <v/>
      </c>
      <c r="H28" s="12" t="str">
        <f t="shared" si="1"/>
        <v/>
      </c>
    </row>
    <row r="29" spans="2:8" x14ac:dyDescent="0.25">
      <c r="B29" s="9">
        <v>12</v>
      </c>
      <c r="C29" s="10" t="s">
        <v>10</v>
      </c>
      <c r="D29" s="11" t="str">
        <f t="shared" ref="D29:H29" si="2">IF(D22="a",D22,"")</f>
        <v/>
      </c>
      <c r="E29" s="11" t="str">
        <f t="shared" si="2"/>
        <v/>
      </c>
      <c r="F29" s="11" t="str">
        <f t="shared" si="2"/>
        <v/>
      </c>
      <c r="G29" s="11" t="str">
        <f t="shared" si="2"/>
        <v>a</v>
      </c>
      <c r="H29" s="12" t="str">
        <f t="shared" si="2"/>
        <v/>
      </c>
    </row>
    <row r="30" spans="2:8" x14ac:dyDescent="0.25">
      <c r="B30" s="9"/>
      <c r="C30" s="10" t="s">
        <v>11</v>
      </c>
      <c r="D30" s="11" t="str">
        <f t="shared" ref="D30:H30" si="3">IF(D23="a",D23,"")</f>
        <v>a</v>
      </c>
      <c r="E30" s="11" t="str">
        <f t="shared" si="3"/>
        <v>a</v>
      </c>
      <c r="F30" s="11" t="str">
        <f t="shared" si="3"/>
        <v>a</v>
      </c>
      <c r="G30" s="11" t="str">
        <f t="shared" si="3"/>
        <v/>
      </c>
      <c r="H30" s="12" t="str">
        <f t="shared" si="3"/>
        <v>a</v>
      </c>
    </row>
    <row r="31" spans="2:8" x14ac:dyDescent="0.25">
      <c r="B31" s="9"/>
      <c r="C31" s="10"/>
      <c r="D31" s="10"/>
      <c r="E31" s="10"/>
      <c r="F31" s="10"/>
      <c r="G31" s="10"/>
      <c r="H31" s="13"/>
    </row>
    <row r="32" spans="2:8" x14ac:dyDescent="0.25">
      <c r="B32" s="9"/>
      <c r="C32" s="10"/>
      <c r="D32" s="10"/>
      <c r="E32" s="10"/>
      <c r="F32" s="10"/>
      <c r="G32" s="10"/>
      <c r="H32" s="13"/>
    </row>
    <row r="33" spans="2:8" x14ac:dyDescent="0.25">
      <c r="B33" s="9"/>
      <c r="C33" s="10"/>
      <c r="D33" s="14" t="s">
        <v>15</v>
      </c>
      <c r="E33" s="14"/>
      <c r="F33" s="14"/>
      <c r="G33" s="14"/>
      <c r="H33" s="15"/>
    </row>
    <row r="34" spans="2:8" x14ac:dyDescent="0.25">
      <c r="B34" s="9" t="s">
        <v>1</v>
      </c>
      <c r="C34" s="10" t="s">
        <v>9</v>
      </c>
      <c r="D34" s="11" t="s">
        <v>2</v>
      </c>
      <c r="E34" s="11" t="s">
        <v>3</v>
      </c>
      <c r="F34" s="11" t="s">
        <v>4</v>
      </c>
      <c r="G34" s="11" t="s">
        <v>6</v>
      </c>
      <c r="H34" s="12" t="s">
        <v>5</v>
      </c>
    </row>
    <row r="35" spans="2:8" x14ac:dyDescent="0.25">
      <c r="B35" s="9">
        <v>11</v>
      </c>
      <c r="C35" s="10" t="s">
        <v>10</v>
      </c>
      <c r="D35" s="11" t="str">
        <f>IF(D27="a",D27,IF(D13&lt;0.05,"b","a"))</f>
        <v>b</v>
      </c>
      <c r="E35" s="11" t="str">
        <f t="shared" ref="E35:H35" si="4">IF(E27="a",E27,IF(E13&lt;0.05,"b","a"))</f>
        <v>b</v>
      </c>
      <c r="F35" s="11" t="str">
        <f t="shared" si="4"/>
        <v>b</v>
      </c>
      <c r="G35" s="11" t="str">
        <f t="shared" si="4"/>
        <v>a</v>
      </c>
      <c r="H35" s="12" t="str">
        <f t="shared" si="4"/>
        <v>a</v>
      </c>
    </row>
    <row r="36" spans="2:8" x14ac:dyDescent="0.25">
      <c r="B36" s="9"/>
      <c r="C36" s="10" t="s">
        <v>11</v>
      </c>
      <c r="D36" s="11" t="str">
        <f t="shared" ref="D36:F36" si="5">IF(D28="a",D28,IF(D13&lt;0.05,"b","a"))</f>
        <v>a</v>
      </c>
      <c r="E36" s="11" t="str">
        <f t="shared" si="5"/>
        <v>a</v>
      </c>
      <c r="F36" s="11" t="str">
        <f t="shared" si="5"/>
        <v>a</v>
      </c>
      <c r="G36" s="11" t="str">
        <f>IF(G28="a",G28,IF(G13&lt;0.05,"b","a"))</f>
        <v>a</v>
      </c>
      <c r="H36" s="12" t="str">
        <f>IF(H28="a",H28,IF(H13&lt;0.05,"b","a"))</f>
        <v>a</v>
      </c>
    </row>
    <row r="37" spans="2:8" x14ac:dyDescent="0.25">
      <c r="B37" s="9">
        <v>12</v>
      </c>
      <c r="C37" s="10" t="s">
        <v>10</v>
      </c>
      <c r="D37" s="11" t="str">
        <f>IF(D29="a",D29,IF(D15&lt;0.05,"b","a"))</f>
        <v>a</v>
      </c>
      <c r="E37" s="11" t="str">
        <f t="shared" ref="E37:H37" si="6">IF(E29="a",E29,IF(E15&lt;0.05,"b","a"))</f>
        <v>b</v>
      </c>
      <c r="F37" s="11" t="str">
        <f t="shared" si="6"/>
        <v>b</v>
      </c>
      <c r="G37" s="11" t="str">
        <f t="shared" si="6"/>
        <v>a</v>
      </c>
      <c r="H37" s="12" t="str">
        <f t="shared" si="6"/>
        <v>a</v>
      </c>
    </row>
    <row r="38" spans="2:8" ht="15.75" thickBot="1" x14ac:dyDescent="0.3">
      <c r="B38" s="16"/>
      <c r="C38" s="17" t="s">
        <v>11</v>
      </c>
      <c r="D38" s="18" t="str">
        <f t="shared" ref="D38:F38" si="7">IF(D30="a",D30,IF(D15&lt;0.05,"b","a"))</f>
        <v>a</v>
      </c>
      <c r="E38" s="18" t="str">
        <f t="shared" si="7"/>
        <v>a</v>
      </c>
      <c r="F38" s="18" t="str">
        <f t="shared" si="7"/>
        <v>a</v>
      </c>
      <c r="G38" s="18" t="str">
        <f>IF(G30="a",G30,IF(G15&lt;0.05,"b","a"))</f>
        <v>a</v>
      </c>
      <c r="H38" s="19" t="str">
        <f>IF(H30="a",H30,IF(H15&lt;0.05,"b","a"))</f>
        <v>a</v>
      </c>
    </row>
    <row r="40" spans="2:8" ht="15.75" thickBot="1" x14ac:dyDescent="0.3">
      <c r="B40" s="20" t="s">
        <v>18</v>
      </c>
    </row>
    <row r="41" spans="2:8" x14ac:dyDescent="0.25">
      <c r="B41" s="5"/>
      <c r="C41" s="6"/>
      <c r="D41" s="7" t="s">
        <v>15</v>
      </c>
      <c r="E41" s="7"/>
      <c r="F41" s="7"/>
      <c r="G41" s="7"/>
      <c r="H41" s="8"/>
    </row>
    <row r="42" spans="2:8" x14ac:dyDescent="0.25">
      <c r="B42" s="9" t="s">
        <v>1</v>
      </c>
      <c r="C42" s="10" t="s">
        <v>9</v>
      </c>
      <c r="D42" s="11" t="s">
        <v>2</v>
      </c>
      <c r="E42" s="11" t="s">
        <v>3</v>
      </c>
      <c r="F42" s="11" t="s">
        <v>4</v>
      </c>
      <c r="G42" s="11" t="s">
        <v>6</v>
      </c>
      <c r="H42" s="12" t="s">
        <v>5</v>
      </c>
    </row>
    <row r="43" spans="2:8" x14ac:dyDescent="0.25">
      <c r="B43" s="9">
        <v>11</v>
      </c>
      <c r="C43" s="10" t="s">
        <v>10</v>
      </c>
      <c r="D43" s="11" t="str">
        <f>TEXT(D6,"0.000")&amp;TEXT(" ","x")&amp;TEXT( D35," x")</f>
        <v>0.003 b</v>
      </c>
      <c r="E43" s="11" t="str">
        <f t="shared" ref="E43:H43" si="8">TEXT(E6,"0.000")&amp;TEXT(" ","x")&amp;TEXT( E35," x")</f>
        <v>0.035 b</v>
      </c>
      <c r="F43" s="11" t="str">
        <f>TEXT(F6,"0.0")&amp;TEXT(" ","x")&amp;TEXT( F35," x")</f>
        <v>15.8 b</v>
      </c>
      <c r="G43" s="11" t="str">
        <f>TEXT(G6,"0.0")&amp;TEXT(" ","x")&amp;TEXT( G35," x")</f>
        <v>26.9 a</v>
      </c>
      <c r="H43" s="12" t="str">
        <f>TEXT(H6,"0.0")&amp;TEXT(" ","x")&amp;TEXT( H35," x")</f>
        <v>29.0 a</v>
      </c>
    </row>
    <row r="44" spans="2:8" x14ac:dyDescent="0.25">
      <c r="B44" s="9"/>
      <c r="C44" s="10" t="s">
        <v>11</v>
      </c>
      <c r="D44" s="11" t="str">
        <f t="shared" ref="D44:E44" si="9">TEXT(D7,"0.000")&amp;TEXT(" ","x")&amp;TEXT( D36," x")</f>
        <v>0.014 a</v>
      </c>
      <c r="E44" s="11" t="str">
        <f t="shared" si="9"/>
        <v>0.241 a</v>
      </c>
      <c r="F44" s="11" t="str">
        <f t="shared" ref="F44:H44" si="10">TEXT(F7,"0.0")&amp;TEXT(" ","x")&amp;TEXT( F36," x")</f>
        <v>148.0 a</v>
      </c>
      <c r="G44" s="11" t="str">
        <f t="shared" si="10"/>
        <v>25.1 a</v>
      </c>
      <c r="H44" s="12" t="str">
        <f t="shared" si="10"/>
        <v>28.7 a</v>
      </c>
    </row>
    <row r="45" spans="2:8" x14ac:dyDescent="0.25">
      <c r="B45" s="9">
        <v>12</v>
      </c>
      <c r="C45" s="10" t="s">
        <v>10</v>
      </c>
      <c r="D45" s="11" t="str">
        <f t="shared" ref="D45:E45" si="11">TEXT(D8,"0.000")&amp;TEXT(" ","x")&amp;TEXT( D37," x")</f>
        <v>0.007 a</v>
      </c>
      <c r="E45" s="11" t="str">
        <f t="shared" si="11"/>
        <v>0.034 b</v>
      </c>
      <c r="F45" s="11" t="str">
        <f t="shared" ref="F45:H45" si="12">TEXT(F8,"0.0")&amp;TEXT(" ","x")&amp;TEXT( F37," x")</f>
        <v>7.2 b</v>
      </c>
      <c r="G45" s="11" t="str">
        <f t="shared" si="12"/>
        <v>8.8 a</v>
      </c>
      <c r="H45" s="12" t="str">
        <f t="shared" si="12"/>
        <v>9.1 a</v>
      </c>
    </row>
    <row r="46" spans="2:8" ht="15.75" thickBot="1" x14ac:dyDescent="0.3">
      <c r="B46" s="16"/>
      <c r="C46" s="17" t="s">
        <v>11</v>
      </c>
      <c r="D46" s="18" t="str">
        <f t="shared" ref="D46:E46" si="13">TEXT(D9,"0.000")&amp;TEXT(" ","x")&amp;TEXT( D38," x")</f>
        <v>0.016 a</v>
      </c>
      <c r="E46" s="18" t="str">
        <f t="shared" si="13"/>
        <v>0.063 a</v>
      </c>
      <c r="F46" s="18" t="str">
        <f t="shared" ref="F46:H46" si="14">TEXT(F9,"0.0")&amp;TEXT(" ","x")&amp;TEXT( F38," x")</f>
        <v>18.6 a</v>
      </c>
      <c r="G46" s="18" t="str">
        <f t="shared" si="14"/>
        <v>8.6 a</v>
      </c>
      <c r="H46" s="19" t="str">
        <f t="shared" si="14"/>
        <v>9.4 a</v>
      </c>
    </row>
  </sheetData>
  <mergeCells count="6">
    <mergeCell ref="D4:H4"/>
    <mergeCell ref="D11:H11"/>
    <mergeCell ref="D18:H18"/>
    <mergeCell ref="D25:H25"/>
    <mergeCell ref="D33:H33"/>
    <mergeCell ref="D41:H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A88A-8247-46C6-93EE-CFC4D7DD4A55}">
  <dimension ref="B2:T37"/>
  <sheetViews>
    <sheetView topLeftCell="A4" workbookViewId="0">
      <selection activeCell="I26" sqref="I26"/>
    </sheetView>
  </sheetViews>
  <sheetFormatPr defaultRowHeight="15" x14ac:dyDescent="0.25"/>
  <cols>
    <col min="1" max="1" width="9.140625" style="1"/>
    <col min="2" max="2" width="12.28515625" style="1" customWidth="1"/>
    <col min="3" max="3" width="12.85546875" style="1" bestFit="1" customWidth="1"/>
    <col min="4" max="6" width="9.140625" style="1"/>
    <col min="7" max="7" width="9.42578125" style="1" bestFit="1" customWidth="1"/>
    <col min="8" max="16384" width="9.140625" style="1"/>
  </cols>
  <sheetData>
    <row r="2" spans="2:20" ht="15.75" thickBot="1" x14ac:dyDescent="0.3">
      <c r="B2" s="2" t="s">
        <v>0</v>
      </c>
    </row>
    <row r="3" spans="2:20" x14ac:dyDescent="0.25">
      <c r="B3" s="25" t="s">
        <v>19</v>
      </c>
      <c r="C3" s="6"/>
      <c r="D3" s="6"/>
      <c r="E3" s="6"/>
      <c r="F3" s="6"/>
      <c r="G3" s="6"/>
      <c r="H3" s="26"/>
      <c r="L3" s="1" t="s">
        <v>7</v>
      </c>
      <c r="T3" s="1" t="s">
        <v>8</v>
      </c>
    </row>
    <row r="4" spans="2:20" x14ac:dyDescent="0.25">
      <c r="B4" s="9"/>
      <c r="C4" s="10"/>
      <c r="D4" s="14" t="s">
        <v>12</v>
      </c>
      <c r="E4" s="14"/>
      <c r="F4" s="14"/>
      <c r="G4" s="14"/>
      <c r="H4" s="15"/>
    </row>
    <row r="5" spans="2:20" x14ac:dyDescent="0.25">
      <c r="B5" s="9" t="s">
        <v>9</v>
      </c>
      <c r="C5" s="10" t="s">
        <v>1</v>
      </c>
      <c r="D5" s="11" t="s">
        <v>2</v>
      </c>
      <c r="E5" s="11" t="s">
        <v>3</v>
      </c>
      <c r="F5" s="11" t="s">
        <v>4</v>
      </c>
      <c r="G5" s="11" t="s">
        <v>6</v>
      </c>
      <c r="H5" s="12" t="s">
        <v>5</v>
      </c>
    </row>
    <row r="6" spans="2:20" x14ac:dyDescent="0.25">
      <c r="B6" s="9" t="s">
        <v>10</v>
      </c>
      <c r="C6" s="10">
        <v>11</v>
      </c>
      <c r="D6" s="11">
        <v>3.0000000000000001E-3</v>
      </c>
      <c r="E6" s="11">
        <v>3.5000000000000003E-2</v>
      </c>
      <c r="F6" s="21">
        <v>15.766999999999999</v>
      </c>
      <c r="G6" s="21">
        <v>26.907</v>
      </c>
      <c r="H6" s="22">
        <v>29</v>
      </c>
    </row>
    <row r="7" spans="2:20" x14ac:dyDescent="0.25">
      <c r="B7" s="9"/>
      <c r="C7" s="10">
        <v>12</v>
      </c>
      <c r="D7" s="11">
        <v>7.0000000000000001E-3</v>
      </c>
      <c r="E7" s="11">
        <v>3.4000000000000002E-2</v>
      </c>
      <c r="F7" s="21">
        <v>7.2</v>
      </c>
      <c r="G7" s="21">
        <v>8.8000000000000007</v>
      </c>
      <c r="H7" s="22">
        <v>9.1</v>
      </c>
    </row>
    <row r="8" spans="2:20" x14ac:dyDescent="0.25">
      <c r="B8" s="9" t="s">
        <v>11</v>
      </c>
      <c r="C8" s="10">
        <v>11</v>
      </c>
      <c r="D8" s="11">
        <v>1.4E-2</v>
      </c>
      <c r="E8" s="11">
        <v>0.24099999999999999</v>
      </c>
      <c r="F8" s="21">
        <v>148</v>
      </c>
      <c r="G8" s="21">
        <v>25.088000000000001</v>
      </c>
      <c r="H8" s="22">
        <v>28.686</v>
      </c>
    </row>
    <row r="9" spans="2:20" x14ac:dyDescent="0.25">
      <c r="B9" s="9"/>
      <c r="C9" s="10">
        <v>12</v>
      </c>
      <c r="D9" s="11">
        <v>1.6E-2</v>
      </c>
      <c r="E9" s="11">
        <v>6.3E-2</v>
      </c>
      <c r="F9" s="21">
        <v>18.55</v>
      </c>
      <c r="G9" s="21">
        <v>8.6</v>
      </c>
      <c r="H9" s="22">
        <v>9.35</v>
      </c>
    </row>
    <row r="10" spans="2:20" x14ac:dyDescent="0.25">
      <c r="B10" s="9"/>
      <c r="C10" s="10"/>
      <c r="D10" s="10"/>
      <c r="E10" s="10"/>
      <c r="F10" s="10"/>
      <c r="G10" s="10"/>
      <c r="H10" s="13"/>
    </row>
    <row r="11" spans="2:20" x14ac:dyDescent="0.25">
      <c r="B11" s="9"/>
      <c r="C11" s="10"/>
      <c r="D11" s="14" t="s">
        <v>20</v>
      </c>
      <c r="E11" s="14"/>
      <c r="F11" s="14"/>
      <c r="G11" s="14"/>
      <c r="H11" s="15"/>
    </row>
    <row r="12" spans="2:20" x14ac:dyDescent="0.25">
      <c r="B12" s="9" t="s">
        <v>9</v>
      </c>
      <c r="C12" s="10" t="s">
        <v>1</v>
      </c>
      <c r="D12" s="11" t="s">
        <v>2</v>
      </c>
      <c r="E12" s="11" t="s">
        <v>3</v>
      </c>
      <c r="F12" s="11" t="s">
        <v>4</v>
      </c>
      <c r="G12" s="11" t="s">
        <v>6</v>
      </c>
      <c r="H12" s="12" t="s">
        <v>5</v>
      </c>
    </row>
    <row r="13" spans="2:20" x14ac:dyDescent="0.25">
      <c r="B13" s="9" t="s">
        <v>10</v>
      </c>
      <c r="C13" s="10" t="s">
        <v>20</v>
      </c>
      <c r="D13" s="11">
        <v>1.4999999999999999E-2</v>
      </c>
      <c r="E13" s="11">
        <v>0.78</v>
      </c>
      <c r="F13" s="21">
        <v>0</v>
      </c>
      <c r="G13" s="21">
        <v>0</v>
      </c>
      <c r="H13" s="22">
        <v>0</v>
      </c>
    </row>
    <row r="14" spans="2:20" ht="15.75" thickBot="1" x14ac:dyDescent="0.3">
      <c r="B14" s="16" t="s">
        <v>11</v>
      </c>
      <c r="C14" s="17" t="s">
        <v>20</v>
      </c>
      <c r="D14" s="18">
        <v>0.79700000000000004</v>
      </c>
      <c r="E14" s="18">
        <v>2E-3</v>
      </c>
      <c r="F14" s="23">
        <v>0</v>
      </c>
      <c r="G14" s="23">
        <v>0</v>
      </c>
      <c r="H14" s="24">
        <v>0</v>
      </c>
    </row>
    <row r="15" spans="2:20" x14ac:dyDescent="0.25">
      <c r="B15" s="10"/>
      <c r="C15" s="10"/>
      <c r="D15" s="11"/>
      <c r="E15" s="11"/>
      <c r="F15" s="21"/>
      <c r="G15" s="21"/>
      <c r="H15" s="21"/>
    </row>
    <row r="16" spans="2:20" ht="15.75" thickBot="1" x14ac:dyDescent="0.3">
      <c r="B16" s="10"/>
      <c r="C16" s="10"/>
      <c r="D16" s="11"/>
      <c r="E16" s="11"/>
      <c r="F16" s="21"/>
      <c r="G16" s="21"/>
      <c r="H16" s="21"/>
    </row>
    <row r="17" spans="2:8" x14ac:dyDescent="0.25">
      <c r="B17" s="5"/>
      <c r="C17" s="6"/>
      <c r="D17" s="7" t="s">
        <v>20</v>
      </c>
      <c r="E17" s="7"/>
      <c r="F17" s="7"/>
      <c r="G17" s="7"/>
      <c r="H17" s="8"/>
    </row>
    <row r="18" spans="2:8" x14ac:dyDescent="0.25">
      <c r="B18" s="9" t="s">
        <v>1</v>
      </c>
      <c r="C18" s="10" t="s">
        <v>9</v>
      </c>
      <c r="D18" s="11" t="s">
        <v>2</v>
      </c>
      <c r="E18" s="11" t="s">
        <v>3</v>
      </c>
      <c r="F18" s="11" t="s">
        <v>4</v>
      </c>
      <c r="G18" s="11" t="s">
        <v>6</v>
      </c>
      <c r="H18" s="12" t="s">
        <v>5</v>
      </c>
    </row>
    <row r="19" spans="2:8" x14ac:dyDescent="0.25">
      <c r="B19" s="9" t="s">
        <v>20</v>
      </c>
      <c r="C19" s="10" t="s">
        <v>10</v>
      </c>
      <c r="D19" s="11" t="str">
        <f>IF(D13&lt;0.05,"yes","no")</f>
        <v>yes</v>
      </c>
      <c r="E19" s="11" t="str">
        <f t="shared" ref="E19:H20" si="0">IF(E13&lt;0.05,"yes","no")</f>
        <v>no</v>
      </c>
      <c r="F19" s="11" t="str">
        <f t="shared" si="0"/>
        <v>yes</v>
      </c>
      <c r="G19" s="11" t="str">
        <f t="shared" si="0"/>
        <v>yes</v>
      </c>
      <c r="H19" s="12" t="str">
        <f t="shared" si="0"/>
        <v>yes</v>
      </c>
    </row>
    <row r="20" spans="2:8" x14ac:dyDescent="0.25">
      <c r="B20" s="9" t="s">
        <v>20</v>
      </c>
      <c r="C20" s="10" t="s">
        <v>11</v>
      </c>
      <c r="D20" s="11" t="str">
        <f>IF(D14&lt;0.05,"yes","no")</f>
        <v>no</v>
      </c>
      <c r="E20" s="11" t="str">
        <f t="shared" si="0"/>
        <v>yes</v>
      </c>
      <c r="F20" s="11" t="str">
        <f t="shared" si="0"/>
        <v>yes</v>
      </c>
      <c r="G20" s="11" t="str">
        <f t="shared" si="0"/>
        <v>yes</v>
      </c>
      <c r="H20" s="12" t="str">
        <f t="shared" si="0"/>
        <v>yes</v>
      </c>
    </row>
    <row r="21" spans="2:8" x14ac:dyDescent="0.25">
      <c r="B21" s="9"/>
      <c r="C21" s="10"/>
      <c r="D21" s="10"/>
      <c r="E21" s="10"/>
      <c r="F21" s="10"/>
      <c r="G21" s="10"/>
      <c r="H21" s="13"/>
    </row>
    <row r="22" spans="2:8" x14ac:dyDescent="0.25">
      <c r="B22" s="9"/>
      <c r="C22" s="10"/>
      <c r="D22" s="14" t="s">
        <v>20</v>
      </c>
      <c r="E22" s="14"/>
      <c r="F22" s="14"/>
      <c r="G22" s="14"/>
      <c r="H22" s="15"/>
    </row>
    <row r="23" spans="2:8" x14ac:dyDescent="0.25">
      <c r="B23" s="9" t="s">
        <v>9</v>
      </c>
      <c r="C23" s="10" t="s">
        <v>1</v>
      </c>
      <c r="D23" s="11" t="s">
        <v>2</v>
      </c>
      <c r="E23" s="11" t="s">
        <v>3</v>
      </c>
      <c r="F23" s="11" t="s">
        <v>4</v>
      </c>
      <c r="G23" s="11" t="s">
        <v>6</v>
      </c>
      <c r="H23" s="12" t="s">
        <v>5</v>
      </c>
    </row>
    <row r="24" spans="2:8" x14ac:dyDescent="0.25">
      <c r="B24" s="9" t="s">
        <v>10</v>
      </c>
      <c r="C24" s="10">
        <v>11</v>
      </c>
      <c r="D24" s="11" t="s">
        <v>21</v>
      </c>
      <c r="E24" s="11" t="s">
        <v>16</v>
      </c>
      <c r="F24" s="21" t="s">
        <v>16</v>
      </c>
      <c r="G24" s="21" t="s">
        <v>16</v>
      </c>
      <c r="H24" s="22" t="s">
        <v>16</v>
      </c>
    </row>
    <row r="25" spans="2:8" x14ac:dyDescent="0.25">
      <c r="B25" s="9"/>
      <c r="C25" s="10">
        <v>12</v>
      </c>
      <c r="D25" s="11" t="s">
        <v>16</v>
      </c>
      <c r="E25" s="11" t="s">
        <v>16</v>
      </c>
      <c r="F25" s="21" t="s">
        <v>21</v>
      </c>
      <c r="G25" s="21" t="s">
        <v>21</v>
      </c>
      <c r="H25" s="22" t="s">
        <v>21</v>
      </c>
    </row>
    <row r="26" spans="2:8" x14ac:dyDescent="0.25">
      <c r="B26" s="9" t="s">
        <v>11</v>
      </c>
      <c r="C26" s="10">
        <v>11</v>
      </c>
      <c r="D26" s="11" t="s">
        <v>16</v>
      </c>
      <c r="E26" s="11" t="s">
        <v>16</v>
      </c>
      <c r="F26" s="21" t="s">
        <v>16</v>
      </c>
      <c r="G26" s="21" t="s">
        <v>16</v>
      </c>
      <c r="H26" s="22" t="s">
        <v>16</v>
      </c>
    </row>
    <row r="27" spans="2:8" ht="15.75" thickBot="1" x14ac:dyDescent="0.3">
      <c r="B27" s="16"/>
      <c r="C27" s="17">
        <v>12</v>
      </c>
      <c r="D27" s="18" t="s">
        <v>16</v>
      </c>
      <c r="E27" s="18" t="s">
        <v>21</v>
      </c>
      <c r="F27" s="23" t="s">
        <v>21</v>
      </c>
      <c r="G27" s="23" t="s">
        <v>21</v>
      </c>
      <c r="H27" s="24" t="s">
        <v>21</v>
      </c>
    </row>
    <row r="28" spans="2:8" x14ac:dyDescent="0.25">
      <c r="B28" s="10"/>
      <c r="C28" s="10"/>
      <c r="D28" s="10"/>
      <c r="E28" s="10"/>
      <c r="F28" s="10"/>
      <c r="G28" s="10"/>
      <c r="H28" s="10"/>
    </row>
    <row r="30" spans="2:8" ht="15.75" thickBot="1" x14ac:dyDescent="0.3">
      <c r="B30" s="20" t="s">
        <v>18</v>
      </c>
    </row>
    <row r="31" spans="2:8" x14ac:dyDescent="0.25">
      <c r="B31" s="5"/>
      <c r="C31" s="6"/>
      <c r="D31" s="7" t="s">
        <v>12</v>
      </c>
      <c r="E31" s="7"/>
      <c r="F31" s="7"/>
      <c r="G31" s="7"/>
      <c r="H31" s="8"/>
    </row>
    <row r="32" spans="2:8" x14ac:dyDescent="0.25">
      <c r="B32" s="9" t="s">
        <v>9</v>
      </c>
      <c r="C32" s="10" t="s">
        <v>1</v>
      </c>
      <c r="D32" s="11" t="s">
        <v>2</v>
      </c>
      <c r="E32" s="11" t="s">
        <v>3</v>
      </c>
      <c r="F32" s="11" t="s">
        <v>4</v>
      </c>
      <c r="G32" s="11" t="s">
        <v>6</v>
      </c>
      <c r="H32" s="12" t="s">
        <v>5</v>
      </c>
    </row>
    <row r="33" spans="2:8" x14ac:dyDescent="0.25">
      <c r="B33" s="9" t="s">
        <v>10</v>
      </c>
      <c r="C33" s="10">
        <v>11</v>
      </c>
      <c r="D33" s="11" t="str">
        <f>TEXT(D6,"0.000")&amp;TEXT(" ","x")&amp;TEXT( D24," x")</f>
        <v>0.003 b</v>
      </c>
      <c r="E33" s="11" t="str">
        <f t="shared" ref="E33:H33" si="1">TEXT(E6,"0.000")&amp;TEXT(" ","x")&amp;TEXT( E24," x")</f>
        <v>0.035 a</v>
      </c>
      <c r="F33" s="11" t="str">
        <f>TEXT(F6,"0.0")&amp;TEXT(" ","x")&amp;TEXT( F24," x")</f>
        <v>15.8 a</v>
      </c>
      <c r="G33" s="11" t="str">
        <f t="shared" ref="G33:H33" si="2">TEXT(G6,"0.0")&amp;TEXT(" ","x")&amp;TEXT( G24," x")</f>
        <v>26.9 a</v>
      </c>
      <c r="H33" s="12" t="str">
        <f t="shared" si="2"/>
        <v>29.0 a</v>
      </c>
    </row>
    <row r="34" spans="2:8" x14ac:dyDescent="0.25">
      <c r="B34" s="9"/>
      <c r="C34" s="10">
        <v>12</v>
      </c>
      <c r="D34" s="11" t="str">
        <f t="shared" ref="D34:H34" si="3">TEXT(D7,"0.000")&amp;TEXT(" ","x")&amp;TEXT( D25," x")</f>
        <v>0.007 a</v>
      </c>
      <c r="E34" s="11" t="str">
        <f t="shared" si="3"/>
        <v>0.034 a</v>
      </c>
      <c r="F34" s="11" t="str">
        <f t="shared" ref="F34:H36" si="4">TEXT(F7,"0.0")&amp;TEXT(" ","x")&amp;TEXT( F25," x")</f>
        <v>7.2 b</v>
      </c>
      <c r="G34" s="11" t="str">
        <f t="shared" si="4"/>
        <v>8.8 b</v>
      </c>
      <c r="H34" s="12" t="str">
        <f t="shared" si="4"/>
        <v>9.1 b</v>
      </c>
    </row>
    <row r="35" spans="2:8" x14ac:dyDescent="0.25">
      <c r="B35" s="9" t="s">
        <v>11</v>
      </c>
      <c r="C35" s="10">
        <v>11</v>
      </c>
      <c r="D35" s="11" t="str">
        <f t="shared" ref="D35:H35" si="5">TEXT(D8,"0.000")&amp;TEXT(" ","x")&amp;TEXT( D26," x")</f>
        <v>0.014 a</v>
      </c>
      <c r="E35" s="11" t="str">
        <f t="shared" si="5"/>
        <v>0.241 a</v>
      </c>
      <c r="F35" s="11" t="str">
        <f t="shared" si="4"/>
        <v>148.0 a</v>
      </c>
      <c r="G35" s="11" t="str">
        <f t="shared" si="4"/>
        <v>25.1 a</v>
      </c>
      <c r="H35" s="12" t="str">
        <f t="shared" si="4"/>
        <v>28.7 a</v>
      </c>
    </row>
    <row r="36" spans="2:8" x14ac:dyDescent="0.25">
      <c r="B36" s="9"/>
      <c r="C36" s="10">
        <v>12</v>
      </c>
      <c r="D36" s="11" t="str">
        <f t="shared" ref="D36:H36" si="6">TEXT(D9,"0.000")&amp;TEXT(" ","x")&amp;TEXT( D27," x")</f>
        <v>0.016 a</v>
      </c>
      <c r="E36" s="11" t="str">
        <f t="shared" si="6"/>
        <v>0.063 b</v>
      </c>
      <c r="F36" s="11" t="str">
        <f t="shared" si="4"/>
        <v>18.6 b</v>
      </c>
      <c r="G36" s="11" t="str">
        <f t="shared" si="4"/>
        <v>8.6 b</v>
      </c>
      <c r="H36" s="12" t="str">
        <f t="shared" si="4"/>
        <v>9.4 b</v>
      </c>
    </row>
    <row r="37" spans="2:8" ht="15.75" thickBot="1" x14ac:dyDescent="0.3">
      <c r="B37" s="16"/>
      <c r="C37" s="17"/>
      <c r="D37" s="17"/>
      <c r="E37" s="17"/>
      <c r="F37" s="17"/>
      <c r="G37" s="17"/>
      <c r="H37" s="27"/>
    </row>
  </sheetData>
  <mergeCells count="5">
    <mergeCell ref="D17:H17"/>
    <mergeCell ref="D31:H31"/>
    <mergeCell ref="D22:H22"/>
    <mergeCell ref="D4:H4"/>
    <mergeCell ref="D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CA16-D431-4A2A-AB46-218116936C3D}">
  <dimension ref="B2:H28"/>
  <sheetViews>
    <sheetView tabSelected="1" workbookViewId="0">
      <selection activeCell="C18" sqref="C18"/>
    </sheetView>
  </sheetViews>
  <sheetFormatPr defaultRowHeight="15" x14ac:dyDescent="0.25"/>
  <cols>
    <col min="1" max="1" width="9.140625" style="1"/>
    <col min="2" max="2" width="12.7109375" style="1" bestFit="1" customWidth="1"/>
    <col min="3" max="3" width="12.7109375" style="1" customWidth="1"/>
    <col min="4" max="4" width="10.5703125" style="1" bestFit="1" customWidth="1"/>
    <col min="5" max="7" width="14.140625" style="1" bestFit="1" customWidth="1"/>
    <col min="8" max="8" width="9.85546875" style="1" bestFit="1" customWidth="1"/>
    <col min="9" max="16384" width="9.140625" style="1"/>
  </cols>
  <sheetData>
    <row r="2" spans="2:8" x14ac:dyDescent="0.25">
      <c r="B2" s="2" t="s">
        <v>29</v>
      </c>
    </row>
    <row r="4" spans="2:8" x14ac:dyDescent="0.25">
      <c r="B4" s="1" t="s">
        <v>22</v>
      </c>
    </row>
    <row r="5" spans="2:8" x14ac:dyDescent="0.25">
      <c r="B5" s="1" t="s">
        <v>9</v>
      </c>
      <c r="C5" s="1" t="s">
        <v>30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</row>
    <row r="6" spans="2:8" x14ac:dyDescent="0.25">
      <c r="B6" s="1" t="s">
        <v>10</v>
      </c>
      <c r="C6" s="1" t="s">
        <v>2</v>
      </c>
    </row>
    <row r="7" spans="2:8" x14ac:dyDescent="0.25">
      <c r="C7" s="1" t="s">
        <v>3</v>
      </c>
    </row>
    <row r="8" spans="2:8" x14ac:dyDescent="0.25">
      <c r="C8" s="1" t="s">
        <v>4</v>
      </c>
    </row>
    <row r="9" spans="2:8" x14ac:dyDescent="0.25">
      <c r="C9" s="1" t="s">
        <v>6</v>
      </c>
    </row>
    <row r="10" spans="2:8" x14ac:dyDescent="0.25">
      <c r="C10" s="1" t="s">
        <v>5</v>
      </c>
    </row>
    <row r="11" spans="2:8" x14ac:dyDescent="0.25">
      <c r="B11" s="1" t="s">
        <v>11</v>
      </c>
      <c r="C11" s="1" t="s">
        <v>2</v>
      </c>
      <c r="D11" s="1">
        <v>0.48599999999999999</v>
      </c>
    </row>
    <row r="12" spans="2:8" x14ac:dyDescent="0.25">
      <c r="C12" s="1" t="s">
        <v>3</v>
      </c>
      <c r="D12" s="1">
        <v>0.40899999999999997</v>
      </c>
      <c r="H12" s="1">
        <v>0.38300000000000001</v>
      </c>
    </row>
    <row r="13" spans="2:8" x14ac:dyDescent="0.25">
      <c r="C13" s="1" t="s">
        <v>4</v>
      </c>
      <c r="D13" s="1">
        <v>0.56399999999999995</v>
      </c>
      <c r="H13" s="1">
        <v>0.50800000000000001</v>
      </c>
    </row>
    <row r="14" spans="2:8" x14ac:dyDescent="0.25">
      <c r="C14" s="1" t="s">
        <v>6</v>
      </c>
      <c r="F14" s="1">
        <v>-0.45</v>
      </c>
    </row>
    <row r="15" spans="2:8" x14ac:dyDescent="0.25">
      <c r="C15" s="1" t="s">
        <v>5</v>
      </c>
    </row>
    <row r="17" spans="2:8" x14ac:dyDescent="0.25">
      <c r="B17" s="1" t="s">
        <v>23</v>
      </c>
    </row>
    <row r="18" spans="2:8" x14ac:dyDescent="0.25">
      <c r="B18" s="1" t="s">
        <v>9</v>
      </c>
      <c r="C18" s="1" t="s">
        <v>30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</row>
    <row r="19" spans="2:8" x14ac:dyDescent="0.25">
      <c r="B19" s="1" t="s">
        <v>10</v>
      </c>
      <c r="C19" s="1" t="s">
        <v>2</v>
      </c>
      <c r="F19" s="1">
        <v>-2.3900000000000001E-2</v>
      </c>
    </row>
    <row r="20" spans="2:8" x14ac:dyDescent="0.25">
      <c r="C20" s="1" t="s">
        <v>3</v>
      </c>
    </row>
    <row r="21" spans="2:8" x14ac:dyDescent="0.25">
      <c r="C21" s="1" t="s">
        <v>4</v>
      </c>
      <c r="H21" s="1">
        <v>0.22800000000000001</v>
      </c>
    </row>
    <row r="22" spans="2:8" x14ac:dyDescent="0.25">
      <c r="C22" s="1" t="s">
        <v>6</v>
      </c>
      <c r="D22" s="1">
        <v>0.436</v>
      </c>
    </row>
    <row r="23" spans="2:8" x14ac:dyDescent="0.25">
      <c r="C23" s="1" t="s">
        <v>5</v>
      </c>
      <c r="D23" s="1">
        <v>0.47799999999999998</v>
      </c>
    </row>
    <row r="24" spans="2:8" x14ac:dyDescent="0.25">
      <c r="B24" s="1" t="s">
        <v>11</v>
      </c>
      <c r="C24" s="1" t="s">
        <v>2</v>
      </c>
      <c r="D24" s="1">
        <v>0.626</v>
      </c>
    </row>
    <row r="25" spans="2:8" x14ac:dyDescent="0.25">
      <c r="C25" s="1" t="s">
        <v>3</v>
      </c>
      <c r="D25" s="1">
        <v>0.61599999999999999</v>
      </c>
    </row>
    <row r="26" spans="2:8" x14ac:dyDescent="0.25">
      <c r="C26" s="1" t="s">
        <v>4</v>
      </c>
      <c r="D26" s="1">
        <v>0.55900000000000005</v>
      </c>
    </row>
    <row r="27" spans="2:8" x14ac:dyDescent="0.25">
      <c r="C27" s="1" t="s">
        <v>6</v>
      </c>
      <c r="E27" s="1">
        <v>-0.434</v>
      </c>
      <c r="H27" s="1">
        <v>-0.31900000000000001</v>
      </c>
    </row>
    <row r="28" spans="2:8" x14ac:dyDescent="0.25">
      <c r="C28" s="1" t="s">
        <v>5</v>
      </c>
      <c r="H28" s="1">
        <v>-0.38300000000000001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vs event conc</vt:lpstr>
      <vt:lpstr>11 vs 12 conc</vt:lpstr>
      <vt:lpstr>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Yeow Law</dc:creator>
  <cp:lastModifiedBy>Ji Yeow Law</cp:lastModifiedBy>
  <dcterms:created xsi:type="dcterms:W3CDTF">2019-11-27T17:47:37Z</dcterms:created>
  <dcterms:modified xsi:type="dcterms:W3CDTF">2019-11-27T21:19:04Z</dcterms:modified>
</cp:coreProperties>
</file>